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aboweb-my.sharepoint.com/personal/mathijs_van_der_meer_rabobank_com/Documents/Documents/SBM/Weekly Sheets/"/>
    </mc:Choice>
  </mc:AlternateContent>
  <xr:revisionPtr revIDLastSave="0" documentId="8_{4CF94A33-14AA-433A-ABF4-8630267BC0FE}" xr6:coauthVersionLast="47" xr6:coauthVersionMax="47" xr10:uidLastSave="{00000000-0000-0000-0000-000000000000}"/>
  <bookViews>
    <workbookView xWindow="28690" yWindow="-110" windowWidth="29020" windowHeight="17500" tabRatio="816" xr2:uid="{00000000-000D-0000-FFFF-FFFF00000000}"/>
  </bookViews>
  <sheets>
    <sheet name="SBM Offshore - Share Repurchase" sheetId="29" r:id="rId1"/>
    <sheet name="Last Five Trading Days Summary" sheetId="30" r:id="rId2"/>
    <sheet name="Weekly Summary" sheetId="33" r:id="rId3"/>
    <sheet name="11-Mar-2026" sheetId="653" r:id="rId4"/>
    <sheet name="10-Mar-2026" sheetId="650" r:id="rId5"/>
    <sheet name="09-Mar-2026" sheetId="651" r:id="rId6"/>
    <sheet name="06-Mar-2026" sheetId="652" r:id="rId7"/>
    <sheet name="05-Mar-2026" sheetId="649" r:id="rId8"/>
    <sheet name="4-Mar-2026" sheetId="648" r:id="rId9"/>
    <sheet name="3-Mar-2026" sheetId="647" r:id="rId10"/>
    <sheet name="2-Mar-2026" sheetId="645" r:id="rId11"/>
    <sheet name="27-Feb-2026" sheetId="641" r:id="rId12"/>
  </sheets>
  <definedNames>
    <definedName name="_xlnm._FilterDatabase" localSheetId="11" hidden="1">'27-Feb-2026'!$B$20:$F$147</definedName>
    <definedName name="_xlnm._FilterDatabase" localSheetId="10" hidden="1">'2-Mar-2026'!$B$20:$F$147</definedName>
    <definedName name="_xlnm._FilterDatabase" localSheetId="9" hidden="1">'3-Mar-2026'!$B$20:$F$147</definedName>
    <definedName name="_xlnm._FilterDatabase" localSheetId="8" hidden="1">'4-Mar-2026'!$B$20:$F$147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44008.5191203704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30" l="1"/>
  <c r="D25" i="30"/>
  <c r="E25" i="30"/>
  <c r="G25" i="30"/>
  <c r="H25" i="30"/>
  <c r="I25" i="30"/>
  <c r="K25" i="30"/>
  <c r="L25" i="30"/>
  <c r="M25" i="30"/>
  <c r="O25" i="30"/>
  <c r="P25" i="30"/>
  <c r="Q25" i="30"/>
  <c r="S25" i="30"/>
  <c r="T25" i="30"/>
  <c r="U25" i="30"/>
  <c r="E14" i="30" l="1"/>
  <c r="E13" i="30"/>
  <c r="E10" i="30"/>
  <c r="E15" i="653"/>
  <c r="E18" i="653"/>
  <c r="C18" i="653"/>
  <c r="E17" i="653"/>
  <c r="C17" i="653"/>
  <c r="E16" i="653"/>
  <c r="C16" i="653"/>
  <c r="B16" i="653"/>
  <c r="B17" i="653" s="1"/>
  <c r="B18" i="653" s="1"/>
  <c r="C15" i="653"/>
  <c r="E15" i="650"/>
  <c r="E18" i="650"/>
  <c r="C18" i="650"/>
  <c r="E17" i="650"/>
  <c r="C17" i="650"/>
  <c r="E16" i="650"/>
  <c r="C16" i="650"/>
  <c r="B16" i="650"/>
  <c r="B17" i="650" s="1"/>
  <c r="B18" i="650" s="1"/>
  <c r="C15" i="650"/>
  <c r="E15" i="651"/>
  <c r="E18" i="651"/>
  <c r="C18" i="651"/>
  <c r="E17" i="651"/>
  <c r="C17" i="651"/>
  <c r="E16" i="651"/>
  <c r="C16" i="651"/>
  <c r="B16" i="651"/>
  <c r="B17" i="651" s="1"/>
  <c r="B18" i="651" s="1"/>
  <c r="C15" i="651"/>
  <c r="E15" i="652"/>
  <c r="E18" i="652"/>
  <c r="C18" i="652"/>
  <c r="E17" i="652"/>
  <c r="C17" i="652"/>
  <c r="E16" i="652"/>
  <c r="C16" i="652"/>
  <c r="B16" i="652"/>
  <c r="B17" i="652" s="1"/>
  <c r="B18" i="652" s="1"/>
  <c r="C15" i="652"/>
  <c r="E15" i="649"/>
  <c r="E18" i="649"/>
  <c r="C18" i="649"/>
  <c r="E17" i="649"/>
  <c r="C17" i="649"/>
  <c r="E16" i="649"/>
  <c r="C16" i="649"/>
  <c r="B16" i="649"/>
  <c r="B17" i="649" s="1"/>
  <c r="B18" i="649" s="1"/>
  <c r="C15" i="649"/>
  <c r="B17" i="33"/>
  <c r="B18" i="33" s="1"/>
  <c r="U21" i="33"/>
  <c r="S21" i="33"/>
  <c r="Q21" i="33"/>
  <c r="O21" i="33"/>
  <c r="M21" i="33"/>
  <c r="K21" i="33"/>
  <c r="I21" i="33"/>
  <c r="G21" i="33"/>
  <c r="H21" i="33" s="1"/>
  <c r="E21" i="33"/>
  <c r="C21" i="33"/>
  <c r="D21" i="33" s="1"/>
  <c r="E21" i="29"/>
  <c r="E22" i="29"/>
  <c r="E23" i="29"/>
  <c r="E24" i="29"/>
  <c r="E25" i="29"/>
  <c r="E26" i="29"/>
  <c r="E27" i="29"/>
  <c r="E28" i="29"/>
  <c r="E29" i="29"/>
  <c r="E30" i="29"/>
  <c r="E31" i="29"/>
  <c r="E32" i="29"/>
  <c r="E33" i="29"/>
  <c r="E34" i="29"/>
  <c r="E35" i="29"/>
  <c r="C38" i="29"/>
  <c r="D15" i="649" l="1"/>
  <c r="D15" i="653"/>
  <c r="D15" i="650"/>
  <c r="D15" i="651"/>
  <c r="D15" i="652"/>
  <c r="B19" i="33"/>
  <c r="B20" i="33" s="1"/>
  <c r="B21" i="33" l="1"/>
  <c r="E115" i="648" l="1"/>
  <c r="E114" i="648"/>
  <c r="E113" i="648"/>
  <c r="E112" i="648"/>
  <c r="E111" i="648"/>
  <c r="E110" i="648"/>
  <c r="E109" i="648"/>
  <c r="E108" i="648"/>
  <c r="E107" i="648"/>
  <c r="E106" i="648"/>
  <c r="E105" i="648"/>
  <c r="E104" i="648"/>
  <c r="E103" i="648"/>
  <c r="E102" i="648"/>
  <c r="E101" i="648"/>
  <c r="E100" i="648"/>
  <c r="E99" i="648"/>
  <c r="E98" i="648"/>
  <c r="E97" i="648"/>
  <c r="E96" i="648"/>
  <c r="E95" i="648"/>
  <c r="E94" i="648"/>
  <c r="E93" i="648"/>
  <c r="E92" i="648"/>
  <c r="E91" i="648"/>
  <c r="E90" i="648"/>
  <c r="E89" i="648"/>
  <c r="E88" i="648"/>
  <c r="E87" i="648"/>
  <c r="E86" i="648"/>
  <c r="E85" i="648"/>
  <c r="E84" i="648"/>
  <c r="E83" i="648"/>
  <c r="E82" i="648"/>
  <c r="E81" i="648"/>
  <c r="E80" i="648"/>
  <c r="E79" i="648"/>
  <c r="E78" i="648"/>
  <c r="E77" i="648"/>
  <c r="E76" i="648"/>
  <c r="E75" i="648"/>
  <c r="E74" i="648"/>
  <c r="E73" i="648"/>
  <c r="E72" i="648"/>
  <c r="E71" i="648"/>
  <c r="E70" i="648"/>
  <c r="E69" i="648"/>
  <c r="E68" i="648"/>
  <c r="E67" i="648"/>
  <c r="E66" i="648"/>
  <c r="E65" i="648"/>
  <c r="E64" i="648"/>
  <c r="E63" i="648"/>
  <c r="E62" i="648"/>
  <c r="E61" i="648"/>
  <c r="E60" i="648"/>
  <c r="E59" i="648"/>
  <c r="E58" i="648"/>
  <c r="E57" i="648"/>
  <c r="E56" i="648"/>
  <c r="E55" i="648"/>
  <c r="E54" i="648"/>
  <c r="E53" i="648"/>
  <c r="E52" i="648"/>
  <c r="E51" i="648"/>
  <c r="E50" i="648"/>
  <c r="E49" i="648"/>
  <c r="E48" i="648"/>
  <c r="E47" i="648"/>
  <c r="E46" i="648"/>
  <c r="E45" i="648"/>
  <c r="E44" i="648"/>
  <c r="E43" i="648"/>
  <c r="E42" i="648"/>
  <c r="E41" i="648"/>
  <c r="E40" i="648"/>
  <c r="E39" i="648"/>
  <c r="E38" i="648"/>
  <c r="E37" i="648"/>
  <c r="E36" i="648"/>
  <c r="E35" i="648"/>
  <c r="E34" i="648"/>
  <c r="E33" i="648"/>
  <c r="E32" i="648"/>
  <c r="E31" i="648"/>
  <c r="E30" i="648"/>
  <c r="E29" i="648"/>
  <c r="E28" i="648"/>
  <c r="E27" i="648"/>
  <c r="E26" i="648"/>
  <c r="E25" i="648"/>
  <c r="E24" i="648"/>
  <c r="E23" i="648"/>
  <c r="E22" i="648"/>
  <c r="E21" i="648"/>
  <c r="E18" i="648"/>
  <c r="C18" i="648"/>
  <c r="E17" i="648"/>
  <c r="C17" i="648"/>
  <c r="E16" i="648"/>
  <c r="C16" i="648"/>
  <c r="B16" i="648"/>
  <c r="B17" i="648" s="1"/>
  <c r="B18" i="648" s="1"/>
  <c r="C15" i="648"/>
  <c r="E154" i="647"/>
  <c r="E153" i="647"/>
  <c r="E152" i="647"/>
  <c r="E151" i="647"/>
  <c r="E150" i="647"/>
  <c r="E149" i="647"/>
  <c r="E148" i="647"/>
  <c r="E147" i="647"/>
  <c r="E146" i="647"/>
  <c r="E145" i="647"/>
  <c r="E144" i="647"/>
  <c r="E143" i="647"/>
  <c r="E142" i="647"/>
  <c r="E141" i="647"/>
  <c r="E140" i="647"/>
  <c r="E139" i="647"/>
  <c r="E138" i="647"/>
  <c r="E137" i="647"/>
  <c r="E136" i="647"/>
  <c r="E135" i="647"/>
  <c r="E134" i="647"/>
  <c r="E133" i="647"/>
  <c r="E132" i="647"/>
  <c r="E131" i="647"/>
  <c r="E130" i="647"/>
  <c r="E129" i="647"/>
  <c r="E128" i="647"/>
  <c r="E127" i="647"/>
  <c r="E126" i="647"/>
  <c r="E125" i="647"/>
  <c r="E124" i="647"/>
  <c r="E123" i="647"/>
  <c r="E122" i="647"/>
  <c r="E121" i="647"/>
  <c r="E120" i="647"/>
  <c r="E119" i="647"/>
  <c r="E118" i="647"/>
  <c r="E117" i="647"/>
  <c r="E116" i="647"/>
  <c r="E115" i="647"/>
  <c r="E114" i="647"/>
  <c r="E113" i="647"/>
  <c r="E112" i="647"/>
  <c r="E111" i="647"/>
  <c r="E110" i="647"/>
  <c r="E109" i="647"/>
  <c r="E108" i="647"/>
  <c r="E107" i="647"/>
  <c r="E106" i="647"/>
  <c r="E105" i="647"/>
  <c r="E104" i="647"/>
  <c r="E103" i="647"/>
  <c r="E102" i="647"/>
  <c r="E101" i="647"/>
  <c r="E100" i="647"/>
  <c r="E99" i="647"/>
  <c r="E98" i="647"/>
  <c r="E97" i="647"/>
  <c r="E96" i="647"/>
  <c r="E95" i="647"/>
  <c r="E94" i="647"/>
  <c r="E93" i="647"/>
  <c r="E92" i="647"/>
  <c r="E91" i="647"/>
  <c r="E90" i="647"/>
  <c r="E89" i="647"/>
  <c r="E88" i="647"/>
  <c r="E87" i="647"/>
  <c r="E86" i="647"/>
  <c r="E85" i="647"/>
  <c r="E84" i="647"/>
  <c r="E83" i="647"/>
  <c r="E82" i="647"/>
  <c r="E81" i="647"/>
  <c r="E80" i="647"/>
  <c r="E79" i="647"/>
  <c r="E78" i="647"/>
  <c r="E77" i="647"/>
  <c r="E76" i="647"/>
  <c r="E75" i="647"/>
  <c r="E74" i="647"/>
  <c r="E73" i="647"/>
  <c r="E72" i="647"/>
  <c r="E71" i="647"/>
  <c r="E70" i="647"/>
  <c r="E69" i="647"/>
  <c r="E68" i="647"/>
  <c r="E67" i="647"/>
  <c r="E66" i="647"/>
  <c r="E65" i="647"/>
  <c r="E64" i="647"/>
  <c r="E63" i="647"/>
  <c r="E62" i="647"/>
  <c r="E61" i="647"/>
  <c r="E60" i="647"/>
  <c r="E59" i="647"/>
  <c r="E58" i="647"/>
  <c r="E57" i="647"/>
  <c r="E56" i="647"/>
  <c r="E55" i="647"/>
  <c r="E54" i="647"/>
  <c r="E53" i="647"/>
  <c r="E52" i="647"/>
  <c r="E51" i="647"/>
  <c r="E50" i="647"/>
  <c r="E49" i="647"/>
  <c r="E48" i="647"/>
  <c r="E47" i="647"/>
  <c r="E46" i="647"/>
  <c r="E45" i="647"/>
  <c r="E44" i="647"/>
  <c r="E43" i="647"/>
  <c r="E42" i="647"/>
  <c r="E41" i="647"/>
  <c r="E40" i="647"/>
  <c r="E39" i="647"/>
  <c r="E38" i="647"/>
  <c r="E37" i="647"/>
  <c r="E36" i="647"/>
  <c r="E35" i="647"/>
  <c r="E34" i="647"/>
  <c r="E33" i="647"/>
  <c r="E32" i="647"/>
  <c r="E31" i="647"/>
  <c r="E30" i="647"/>
  <c r="E29" i="647"/>
  <c r="E28" i="647"/>
  <c r="E27" i="647"/>
  <c r="E26" i="647"/>
  <c r="E25" i="647"/>
  <c r="E24" i="647"/>
  <c r="E23" i="647"/>
  <c r="E22" i="647"/>
  <c r="E21" i="647"/>
  <c r="E18" i="647"/>
  <c r="C18" i="647"/>
  <c r="E17" i="647"/>
  <c r="C17" i="647"/>
  <c r="E16" i="647"/>
  <c r="C16" i="647"/>
  <c r="B16" i="647"/>
  <c r="B17" i="647" s="1"/>
  <c r="B18" i="647" s="1"/>
  <c r="C15" i="647"/>
  <c r="E22" i="645"/>
  <c r="E23" i="645"/>
  <c r="E24" i="645"/>
  <c r="E25" i="645"/>
  <c r="E26" i="645"/>
  <c r="E27" i="645"/>
  <c r="E28" i="645"/>
  <c r="E29" i="645"/>
  <c r="E30" i="645"/>
  <c r="E31" i="645"/>
  <c r="E32" i="645"/>
  <c r="E33" i="645"/>
  <c r="E34" i="645"/>
  <c r="E35" i="645"/>
  <c r="E36" i="645"/>
  <c r="E37" i="645"/>
  <c r="E38" i="645"/>
  <c r="E39" i="645"/>
  <c r="E40" i="645"/>
  <c r="E41" i="645"/>
  <c r="E42" i="645"/>
  <c r="E43" i="645"/>
  <c r="E44" i="645"/>
  <c r="E45" i="645"/>
  <c r="E46" i="645"/>
  <c r="E47" i="645"/>
  <c r="E48" i="645"/>
  <c r="E49" i="645"/>
  <c r="E50" i="645"/>
  <c r="E51" i="645"/>
  <c r="E52" i="645"/>
  <c r="E53" i="645"/>
  <c r="E54" i="645"/>
  <c r="E55" i="645"/>
  <c r="E56" i="645"/>
  <c r="E57" i="645"/>
  <c r="E58" i="645"/>
  <c r="E59" i="645"/>
  <c r="E60" i="645"/>
  <c r="E61" i="645"/>
  <c r="E62" i="645"/>
  <c r="E63" i="645"/>
  <c r="E64" i="645"/>
  <c r="E65" i="645"/>
  <c r="E66" i="645"/>
  <c r="E67" i="645"/>
  <c r="E68" i="645"/>
  <c r="E69" i="645"/>
  <c r="E70" i="645"/>
  <c r="E71" i="645"/>
  <c r="E72" i="645"/>
  <c r="E73" i="645"/>
  <c r="E74" i="645"/>
  <c r="E75" i="645"/>
  <c r="E76" i="645"/>
  <c r="E77" i="645"/>
  <c r="E78" i="645"/>
  <c r="E79" i="645"/>
  <c r="E80" i="645"/>
  <c r="E81" i="645"/>
  <c r="E82" i="645"/>
  <c r="E83" i="645"/>
  <c r="E84" i="645"/>
  <c r="E85" i="645"/>
  <c r="E86" i="645"/>
  <c r="E87" i="645"/>
  <c r="E88" i="645"/>
  <c r="E89" i="645"/>
  <c r="E90" i="645"/>
  <c r="E91" i="645"/>
  <c r="E92" i="645"/>
  <c r="E93" i="645"/>
  <c r="E94" i="645"/>
  <c r="E95" i="645"/>
  <c r="E96" i="645"/>
  <c r="E97" i="645"/>
  <c r="E98" i="645"/>
  <c r="E99" i="645"/>
  <c r="E100" i="645"/>
  <c r="E101" i="645"/>
  <c r="E102" i="645"/>
  <c r="E103" i="645"/>
  <c r="E104" i="645"/>
  <c r="E105" i="645"/>
  <c r="E106" i="645"/>
  <c r="E107" i="645"/>
  <c r="E108" i="645"/>
  <c r="E109" i="645"/>
  <c r="E110" i="645"/>
  <c r="E111" i="645"/>
  <c r="E112" i="645"/>
  <c r="E113" i="645"/>
  <c r="E114" i="645"/>
  <c r="E115" i="645"/>
  <c r="E116" i="645"/>
  <c r="E117" i="645"/>
  <c r="E118" i="645"/>
  <c r="E119" i="645"/>
  <c r="E120" i="645"/>
  <c r="E121" i="645"/>
  <c r="E122" i="645"/>
  <c r="E123" i="645"/>
  <c r="E124" i="645"/>
  <c r="E125" i="645"/>
  <c r="E126" i="645"/>
  <c r="E127" i="645"/>
  <c r="E128" i="645"/>
  <c r="E129" i="645"/>
  <c r="E130" i="645"/>
  <c r="E131" i="645"/>
  <c r="E132" i="645"/>
  <c r="E133" i="645"/>
  <c r="E134" i="645"/>
  <c r="E135" i="645"/>
  <c r="E136" i="645"/>
  <c r="E137" i="645"/>
  <c r="E138" i="645"/>
  <c r="E139" i="645"/>
  <c r="E140" i="645"/>
  <c r="E141" i="645"/>
  <c r="E142" i="645"/>
  <c r="E143" i="645"/>
  <c r="E144" i="645"/>
  <c r="E145" i="645"/>
  <c r="E146" i="645"/>
  <c r="E147" i="645"/>
  <c r="E148" i="645"/>
  <c r="E149" i="645"/>
  <c r="E150" i="645"/>
  <c r="E151" i="645"/>
  <c r="E152" i="645"/>
  <c r="E153" i="645"/>
  <c r="E154" i="645"/>
  <c r="E155" i="645"/>
  <c r="E156" i="645"/>
  <c r="E157" i="645"/>
  <c r="E158" i="645"/>
  <c r="E159" i="645"/>
  <c r="E160" i="645"/>
  <c r="E161" i="645"/>
  <c r="E162" i="645"/>
  <c r="E163" i="645"/>
  <c r="E164" i="645"/>
  <c r="E21" i="645"/>
  <c r="E18" i="645"/>
  <c r="C18" i="645"/>
  <c r="E17" i="645"/>
  <c r="C17" i="645"/>
  <c r="E16" i="645"/>
  <c r="C16" i="645"/>
  <c r="B16" i="645"/>
  <c r="B17" i="645" s="1"/>
  <c r="B18" i="645" s="1"/>
  <c r="C15" i="645"/>
  <c r="E15" i="645" l="1"/>
  <c r="D15" i="645" s="1"/>
  <c r="E15" i="648"/>
  <c r="D15" i="648" s="1"/>
  <c r="E15" i="647"/>
  <c r="D15" i="647" s="1"/>
  <c r="E20" i="29"/>
  <c r="E19" i="29"/>
  <c r="E18" i="29"/>
  <c r="E17" i="29"/>
  <c r="E38" i="29" l="1"/>
  <c r="D38" i="29" s="1"/>
  <c r="B22" i="30"/>
  <c r="B16" i="641"/>
  <c r="B17" i="641" s="1"/>
  <c r="B18" i="641" s="1"/>
  <c r="E18" i="641"/>
  <c r="C18" i="641"/>
  <c r="S14" i="33"/>
  <c r="S23" i="33" s="1"/>
  <c r="U14" i="33"/>
  <c r="U23" i="33" s="1"/>
  <c r="I14" i="33"/>
  <c r="I23" i="33" s="1"/>
  <c r="G14" i="33"/>
  <c r="G23" i="33" s="1"/>
  <c r="E14" i="33"/>
  <c r="E23" i="33" s="1"/>
  <c r="C14" i="33"/>
  <c r="C23" i="33" s="1"/>
  <c r="E9" i="29"/>
  <c r="E13" i="29" s="1"/>
  <c r="E8" i="29"/>
  <c r="B18" i="29"/>
  <c r="B19" i="29" s="1"/>
  <c r="B20" i="29" s="1"/>
  <c r="B21" i="29" l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3" i="29" s="1"/>
  <c r="B34" i="29" s="1"/>
  <c r="B35" i="29" s="1"/>
  <c r="B36" i="29" s="1"/>
  <c r="B32" i="29"/>
  <c r="T23" i="33"/>
  <c r="B23" i="30"/>
  <c r="D14" i="33"/>
  <c r="H14" i="33"/>
  <c r="E10" i="29"/>
  <c r="B24" i="30" l="1"/>
  <c r="B25" i="30" s="1"/>
  <c r="E17" i="641" l="1"/>
  <c r="C17" i="641"/>
  <c r="E16" i="641"/>
  <c r="C16" i="641"/>
  <c r="E15" i="641"/>
  <c r="C15" i="641"/>
  <c r="D15" i="641" l="1"/>
  <c r="B14" i="33" l="1"/>
  <c r="U21" i="30" l="1"/>
  <c r="T21" i="30"/>
  <c r="S21" i="30"/>
  <c r="S22" i="30"/>
  <c r="U22" i="30"/>
  <c r="T22" i="30"/>
  <c r="C23" i="30"/>
  <c r="D23" i="30"/>
  <c r="E23" i="30"/>
  <c r="D24" i="30"/>
  <c r="E24" i="30"/>
  <c r="C24" i="30"/>
  <c r="T23" i="30"/>
  <c r="S23" i="30"/>
  <c r="U23" i="30"/>
  <c r="S24" i="30"/>
  <c r="T24" i="30"/>
  <c r="U24" i="30"/>
  <c r="E11" i="30"/>
  <c r="U26" i="30" l="1"/>
  <c r="S26" i="30"/>
  <c r="T26" i="30" s="1"/>
  <c r="Q14" i="33"/>
  <c r="Q23" i="33" s="1"/>
  <c r="O14" i="33"/>
  <c r="O23" i="33" s="1"/>
  <c r="M14" i="33"/>
  <c r="M23" i="33" s="1"/>
  <c r="K14" i="33"/>
  <c r="K23" i="33" s="1"/>
  <c r="E12" i="30" l="1"/>
  <c r="E15" i="30" s="1"/>
  <c r="L23" i="33" l="1"/>
  <c r="P23" i="33"/>
  <c r="H23" i="33" l="1"/>
  <c r="D23" i="33"/>
  <c r="M23" i="30" l="1"/>
  <c r="K22" i="30"/>
  <c r="I23" i="30"/>
  <c r="C22" i="30"/>
  <c r="G22" i="30"/>
  <c r="P22" i="30"/>
  <c r="G23" i="30"/>
  <c r="G24" i="30"/>
  <c r="H22" i="30"/>
  <c r="O23" i="30"/>
  <c r="D21" i="30"/>
  <c r="O21" i="30"/>
  <c r="P23" i="30"/>
  <c r="L22" i="30"/>
  <c r="M22" i="30"/>
  <c r="P21" i="30"/>
  <c r="I22" i="30"/>
  <c r="G21" i="30"/>
  <c r="H23" i="30"/>
  <c r="K21" i="30"/>
  <c r="L21" i="30"/>
  <c r="K23" i="30"/>
  <c r="Q21" i="30"/>
  <c r="I21" i="30"/>
  <c r="I24" i="30"/>
  <c r="M21" i="30"/>
  <c r="C21" i="30"/>
  <c r="H24" i="30"/>
  <c r="Q24" i="30"/>
  <c r="Q23" i="30"/>
  <c r="L23" i="30"/>
  <c r="O22" i="30"/>
  <c r="O24" i="30"/>
  <c r="H21" i="30"/>
  <c r="E22" i="30"/>
  <c r="M24" i="30"/>
  <c r="P24" i="30"/>
  <c r="Q22" i="30"/>
  <c r="E21" i="30"/>
  <c r="E26" i="30" l="1"/>
  <c r="G26" i="30"/>
  <c r="O26" i="30"/>
  <c r="P26" i="30" s="1"/>
  <c r="M26" i="30"/>
  <c r="I26" i="30"/>
  <c r="C26" i="30"/>
  <c r="L24" i="30"/>
  <c r="D22" i="30"/>
  <c r="Q26" i="30"/>
  <c r="K24" i="30"/>
  <c r="H26" i="30" l="1"/>
  <c r="K26" i="30"/>
  <c r="L26" i="30" s="1"/>
  <c r="D26" i="30"/>
</calcChain>
</file>

<file path=xl/sharedStrings.xml><?xml version="1.0" encoding="utf-8"?>
<sst xmlns="http://schemas.openxmlformats.org/spreadsheetml/2006/main" count="1215" uniqueCount="30">
  <si>
    <t>Cumulative Repurchase Amount</t>
  </si>
  <si>
    <t>Trade Date</t>
  </si>
  <si>
    <t>Quantity Repurchased</t>
  </si>
  <si>
    <t>Average Purchase Price</t>
  </si>
  <si>
    <t>Settlement Amount</t>
  </si>
  <si>
    <t>Share Repurchase Program</t>
  </si>
  <si>
    <t>Cumulative Quantity Repurchased</t>
  </si>
  <si>
    <t>Cumulative Average Repurchase Price</t>
  </si>
  <si>
    <t xml:space="preserve"> Trade Date</t>
  </si>
  <si>
    <t>Weekly Summary</t>
  </si>
  <si>
    <t>SBM Offshore - details by trade</t>
  </si>
  <si>
    <t>Overall progress Share Repurchase Program:</t>
  </si>
  <si>
    <t>Euronext Amsterdam</t>
  </si>
  <si>
    <t>Settlement 
Amount</t>
  </si>
  <si>
    <t>Average 
Purchase Price</t>
  </si>
  <si>
    <t>Average purchase price</t>
  </si>
  <si>
    <t>DAILY BUYBACK SUMMARY</t>
  </si>
  <si>
    <t>Execution Time</t>
  </si>
  <si>
    <t>Trading Venue</t>
  </si>
  <si>
    <t>Total</t>
  </si>
  <si>
    <t>Percentage of program completed</t>
  </si>
  <si>
    <t>Time zone used: CET</t>
  </si>
  <si>
    <t>Cboe DXE</t>
  </si>
  <si>
    <t>Turquoise</t>
  </si>
  <si>
    <t>Overview of details of last 5 trading days:</t>
  </si>
  <si>
    <t>Total amount to be purchased</t>
  </si>
  <si>
    <t>Start Date</t>
  </si>
  <si>
    <t>Envisaged end date</t>
  </si>
  <si>
    <t>Aquis</t>
  </si>
  <si>
    <t>Shares bought on Euronext Amsterdam, Cboe DXE, Turquoise and Aquis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</si>
</sst>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€&quot;\ #,##0.00;[Red]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€-413]\ #,##0.00"/>
    <numFmt numFmtId="168" formatCode="[$-F400]h:mm:ss\ AM/PM"/>
    <numFmt numFmtId="169" formatCode="_(* #,##0_);_(* \(#,##0\);_(* &quot;-&quot;??_);_(@_)"/>
    <numFmt numFmtId="170" formatCode="[$-413]d\-mmm\-yy;@"/>
    <numFmt numFmtId="171" formatCode="[$-409]mmmm\ d\,\ yyyy;@"/>
    <numFmt numFmtId="172" formatCode="[$EUR]\ #,##0.00"/>
    <numFmt numFmtId="173" formatCode="[$EUR]\ #,##0"/>
    <numFmt numFmtId="174" formatCode="[$-F800]dddd\,\ mmmm\ dd\,\ yyyy"/>
    <numFmt numFmtId="175" formatCode="_(* #,##0.0000000_);_(* \(#,##0.0000000\);_(* &quot;-&quot;??_);_(@_)"/>
  </numFmts>
  <fonts count="5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8"/>
      <color rgb="FFEE6612"/>
      <name val="Arial"/>
      <family val="2"/>
    </font>
    <font>
      <i/>
      <sz val="9"/>
      <color theme="1"/>
      <name val="Arial"/>
      <family val="2"/>
    </font>
    <font>
      <b/>
      <sz val="12"/>
      <color rgb="FFEA650D"/>
      <name val="Arial"/>
      <family val="2"/>
    </font>
    <font>
      <b/>
      <sz val="14"/>
      <color rgb="FFEA650D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1"/>
      <color rgb="FFEA650D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12"/>
      <color rgb="FFEA650D"/>
      <name val="Arial"/>
      <family val="2"/>
    </font>
    <font>
      <b/>
      <sz val="14"/>
      <color rgb="FFEA650D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b/>
      <sz val="10"/>
      <color rgb="FFEA650D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sz val="9"/>
      <name val="ABN AMRO Sans"/>
      <family val="2"/>
    </font>
    <font>
      <sz val="9"/>
      <color theme="1"/>
      <name val="ABN AMRO Sans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/>
      <top/>
      <bottom style="thin">
        <color rgb="FFEA650D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EA650D"/>
      </top>
      <bottom/>
      <diagonal/>
    </border>
  </borders>
  <cellStyleXfs count="183">
    <xf numFmtId="0" fontId="0" fillId="0" borderId="0"/>
    <xf numFmtId="166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5" fillId="0" borderId="0"/>
    <xf numFmtId="0" fontId="12" fillId="0" borderId="0"/>
    <xf numFmtId="164" fontId="12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4" fillId="5" borderId="0" applyNumberFormat="0" applyBorder="0" applyAlignment="0" applyProtection="0"/>
    <xf numFmtId="0" fontId="15" fillId="8" borderId="4" applyNumberFormat="0" applyAlignment="0" applyProtection="0"/>
    <xf numFmtId="0" fontId="16" fillId="9" borderId="7" applyNumberFormat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7" borderId="4" applyNumberFormat="0" applyAlignment="0" applyProtection="0"/>
    <xf numFmtId="0" fontId="21" fillId="0" borderId="6" applyNumberFormat="0" applyFill="0" applyAlignment="0" applyProtection="0"/>
    <xf numFmtId="0" fontId="22" fillId="6" borderId="0" applyNumberFormat="0" applyBorder="0" applyAlignment="0" applyProtection="0"/>
    <xf numFmtId="0" fontId="11" fillId="10" borderId="8" applyNumberFormat="0" applyFont="0" applyAlignment="0" applyProtection="0"/>
    <xf numFmtId="0" fontId="23" fillId="8" borderId="5" applyNumberFormat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166" fontId="5" fillId="0" borderId="0" applyFont="0" applyFill="0" applyBorder="0" applyAlignment="0" applyProtection="0"/>
    <xf numFmtId="0" fontId="5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25">
    <xf numFmtId="0" fontId="0" fillId="0" borderId="0" xfId="0"/>
    <xf numFmtId="0" fontId="0" fillId="3" borderId="0" xfId="0" applyFill="1"/>
    <xf numFmtId="0" fontId="3" fillId="3" borderId="0" xfId="3" applyFont="1" applyFill="1" applyAlignment="1">
      <alignment horizontal="center"/>
    </xf>
    <xf numFmtId="0" fontId="3" fillId="3" borderId="0" xfId="3" applyFont="1" applyFill="1"/>
    <xf numFmtId="0" fontId="2" fillId="3" borderId="0" xfId="3" applyFont="1" applyFill="1" applyAlignment="1">
      <alignment horizontal="center"/>
    </xf>
    <xf numFmtId="0" fontId="28" fillId="3" borderId="0" xfId="0" applyFont="1" applyFill="1"/>
    <xf numFmtId="0" fontId="11" fillId="3" borderId="0" xfId="0" applyFont="1" applyFill="1"/>
    <xf numFmtId="172" fontId="30" fillId="3" borderId="0" xfId="0" applyNumberFormat="1" applyFont="1" applyFill="1" applyAlignment="1">
      <alignment horizontal="right" vertical="center"/>
    </xf>
    <xf numFmtId="0" fontId="30" fillId="3" borderId="0" xfId="0" applyFont="1" applyFill="1"/>
    <xf numFmtId="0" fontId="27" fillId="3" borderId="0" xfId="0" applyFont="1" applyFill="1"/>
    <xf numFmtId="0" fontId="33" fillId="3" borderId="0" xfId="0" applyFont="1" applyFill="1"/>
    <xf numFmtId="0" fontId="0" fillId="3" borderId="0" xfId="0" applyFill="1" applyAlignment="1">
      <alignment vertical="center"/>
    </xf>
    <xf numFmtId="0" fontId="34" fillId="3" borderId="0" xfId="0" applyFont="1" applyFill="1" applyAlignment="1">
      <alignment vertical="center"/>
    </xf>
    <xf numFmtId="0" fontId="2" fillId="3" borderId="0" xfId="3" applyFont="1" applyFill="1" applyAlignment="1">
      <alignment horizontal="center" vertical="center"/>
    </xf>
    <xf numFmtId="0" fontId="3" fillId="3" borderId="0" xfId="3" applyFont="1" applyFill="1" applyAlignment="1">
      <alignment vertical="center"/>
    </xf>
    <xf numFmtId="0" fontId="3" fillId="3" borderId="0" xfId="3" applyFont="1" applyFill="1" applyAlignment="1">
      <alignment horizontal="center" vertical="center"/>
    </xf>
    <xf numFmtId="0" fontId="28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2" fillId="3" borderId="0" xfId="3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38" fillId="3" borderId="0" xfId="0" applyFont="1" applyFill="1" applyAlignment="1">
      <alignment vertical="center"/>
    </xf>
    <xf numFmtId="170" fontId="37" fillId="0" borderId="11" xfId="0" applyNumberFormat="1" applyFont="1" applyBorder="1" applyAlignment="1">
      <alignment horizontal="left" wrapText="1"/>
    </xf>
    <xf numFmtId="170" fontId="33" fillId="0" borderId="11" xfId="0" applyNumberFormat="1" applyFont="1" applyBorder="1" applyAlignment="1">
      <alignment horizontal="left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71" fontId="35" fillId="3" borderId="0" xfId="0" applyNumberFormat="1" applyFont="1" applyFill="1" applyAlignment="1">
      <alignment horizontal="left" vertical="center"/>
    </xf>
    <xf numFmtId="171" fontId="30" fillId="3" borderId="0" xfId="0" applyNumberFormat="1" applyFont="1" applyFill="1" applyAlignment="1">
      <alignment horizontal="left" vertical="center"/>
    </xf>
    <xf numFmtId="170" fontId="36" fillId="3" borderId="15" xfId="0" applyNumberFormat="1" applyFont="1" applyFill="1" applyBorder="1" applyAlignment="1">
      <alignment vertical="center"/>
    </xf>
    <xf numFmtId="3" fontId="36" fillId="3" borderId="15" xfId="168" applyNumberFormat="1" applyFont="1" applyFill="1" applyBorder="1" applyAlignment="1">
      <alignment horizontal="right" vertical="center"/>
    </xf>
    <xf numFmtId="171" fontId="30" fillId="3" borderId="0" xfId="0" applyNumberFormat="1" applyFont="1" applyFill="1" applyAlignment="1">
      <alignment vertical="center"/>
    </xf>
    <xf numFmtId="3" fontId="33" fillId="0" borderId="12" xfId="0" applyNumberFormat="1" applyFont="1" applyBorder="1" applyAlignment="1">
      <alignment horizontal="center" vertical="center" wrapText="1"/>
    </xf>
    <xf numFmtId="3" fontId="33" fillId="0" borderId="13" xfId="0" applyNumberFormat="1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168" fontId="6" fillId="3" borderId="0" xfId="0" applyNumberFormat="1" applyFont="1" applyFill="1" applyAlignment="1">
      <alignment horizontal="center"/>
    </xf>
    <xf numFmtId="173" fontId="36" fillId="3" borderId="14" xfId="0" applyNumberFormat="1" applyFont="1" applyFill="1" applyBorder="1" applyAlignment="1">
      <alignment horizontal="right" vertical="center"/>
    </xf>
    <xf numFmtId="169" fontId="36" fillId="3" borderId="14" xfId="1" applyNumberFormat="1" applyFont="1" applyFill="1" applyBorder="1" applyAlignment="1">
      <alignment horizontal="right" vertical="center"/>
    </xf>
    <xf numFmtId="172" fontId="36" fillId="3" borderId="14" xfId="0" applyNumberFormat="1" applyFont="1" applyFill="1" applyBorder="1" applyAlignment="1">
      <alignment horizontal="right" vertical="center"/>
    </xf>
    <xf numFmtId="0" fontId="32" fillId="3" borderId="0" xfId="0" applyFont="1" applyFill="1"/>
    <xf numFmtId="172" fontId="36" fillId="3" borderId="15" xfId="168" applyNumberFormat="1" applyFont="1" applyFill="1" applyBorder="1" applyAlignment="1">
      <alignment horizontal="right" vertical="center"/>
    </xf>
    <xf numFmtId="172" fontId="35" fillId="3" borderId="0" xfId="0" applyNumberFormat="1" applyFont="1" applyFill="1" applyAlignment="1">
      <alignment horizontal="right" vertical="center"/>
    </xf>
    <xf numFmtId="173" fontId="35" fillId="3" borderId="0" xfId="0" applyNumberFormat="1" applyFont="1" applyFill="1" applyAlignment="1">
      <alignment horizontal="right" vertical="center"/>
    </xf>
    <xf numFmtId="10" fontId="30" fillId="3" borderId="0" xfId="0" applyNumberFormat="1" applyFont="1" applyFill="1" applyAlignment="1">
      <alignment vertical="center"/>
    </xf>
    <xf numFmtId="169" fontId="35" fillId="3" borderId="0" xfId="1" applyNumberFormat="1" applyFont="1" applyFill="1" applyBorder="1" applyAlignment="1">
      <alignment horizontal="right" vertical="center"/>
    </xf>
    <xf numFmtId="173" fontId="30" fillId="3" borderId="0" xfId="0" applyNumberFormat="1" applyFont="1" applyFill="1" applyAlignment="1">
      <alignment horizontal="right" vertical="center"/>
    </xf>
    <xf numFmtId="171" fontId="30" fillId="3" borderId="10" xfId="0" applyNumberFormat="1" applyFont="1" applyFill="1" applyBorder="1" applyAlignment="1">
      <alignment horizontal="left" vertical="center"/>
    </xf>
    <xf numFmtId="173" fontId="36" fillId="3" borderId="15" xfId="0" applyNumberFormat="1" applyFont="1" applyFill="1" applyBorder="1" applyAlignment="1">
      <alignment vertical="center"/>
    </xf>
    <xf numFmtId="170" fontId="36" fillId="3" borderId="14" xfId="0" applyNumberFormat="1" applyFont="1" applyFill="1" applyBorder="1" applyAlignment="1">
      <alignment vertical="center"/>
    </xf>
    <xf numFmtId="169" fontId="30" fillId="3" borderId="0" xfId="1" applyNumberFormat="1" applyFont="1" applyFill="1" applyAlignment="1">
      <alignment horizontal="right" vertical="center"/>
    </xf>
    <xf numFmtId="169" fontId="35" fillId="3" borderId="10" xfId="1" applyNumberFormat="1" applyFont="1" applyFill="1" applyBorder="1" applyAlignment="1">
      <alignment horizontal="right" vertical="center"/>
    </xf>
    <xf numFmtId="172" fontId="35" fillId="3" borderId="10" xfId="0" applyNumberFormat="1" applyFont="1" applyFill="1" applyBorder="1" applyAlignment="1">
      <alignment horizontal="right" vertical="center"/>
    </xf>
    <xf numFmtId="173" fontId="35" fillId="3" borderId="10" xfId="0" applyNumberFormat="1" applyFont="1" applyFill="1" applyBorder="1" applyAlignment="1">
      <alignment horizontal="right" vertical="center"/>
    </xf>
    <xf numFmtId="174" fontId="31" fillId="3" borderId="0" xfId="3" applyNumberFormat="1" applyFont="1" applyFill="1"/>
    <xf numFmtId="174" fontId="3" fillId="3" borderId="0" xfId="3" applyNumberFormat="1" applyFont="1" applyFill="1"/>
    <xf numFmtId="174" fontId="29" fillId="3" borderId="0" xfId="3" applyNumberFormat="1" applyFont="1" applyFill="1"/>
    <xf numFmtId="174" fontId="6" fillId="3" borderId="0" xfId="0" applyNumberFormat="1" applyFont="1" applyFill="1"/>
    <xf numFmtId="174" fontId="34" fillId="3" borderId="0" xfId="0" applyNumberFormat="1" applyFont="1" applyFill="1"/>
    <xf numFmtId="174" fontId="33" fillId="0" borderId="12" xfId="0" applyNumberFormat="1" applyFont="1" applyBorder="1" applyAlignment="1">
      <alignment horizontal="left" wrapText="1"/>
    </xf>
    <xf numFmtId="174" fontId="0" fillId="3" borderId="0" xfId="0" applyNumberFormat="1" applyFill="1"/>
    <xf numFmtId="3" fontId="40" fillId="2" borderId="0" xfId="3" applyNumberFormat="1" applyFont="1" applyFill="1" applyAlignment="1">
      <alignment horizontal="center" vertical="center"/>
    </xf>
    <xf numFmtId="172" fontId="41" fillId="3" borderId="0" xfId="0" applyNumberFormat="1" applyFont="1" applyFill="1" applyAlignment="1">
      <alignment horizontal="center" vertical="center"/>
    </xf>
    <xf numFmtId="3" fontId="40" fillId="0" borderId="0" xfId="0" applyNumberFormat="1" applyFont="1" applyAlignment="1">
      <alignment horizontal="left" vertical="center"/>
    </xf>
    <xf numFmtId="173" fontId="40" fillId="3" borderId="0" xfId="0" applyNumberFormat="1" applyFont="1" applyFill="1" applyAlignment="1">
      <alignment horizontal="right" vertical="center"/>
    </xf>
    <xf numFmtId="172" fontId="40" fillId="3" borderId="0" xfId="0" applyNumberFormat="1" applyFont="1" applyFill="1" applyAlignment="1">
      <alignment horizontal="right" vertical="center"/>
    </xf>
    <xf numFmtId="3" fontId="42" fillId="0" borderId="12" xfId="0" applyNumberFormat="1" applyFont="1" applyBorder="1" applyAlignment="1">
      <alignment horizontal="center" vertical="center" wrapText="1"/>
    </xf>
    <xf numFmtId="3" fontId="42" fillId="0" borderId="13" xfId="0" applyNumberFormat="1" applyFont="1" applyBorder="1" applyAlignment="1">
      <alignment horizontal="center" vertical="center" wrapText="1"/>
    </xf>
    <xf numFmtId="172" fontId="0" fillId="3" borderId="0" xfId="0" applyNumberFormat="1" applyFill="1" applyAlignment="1">
      <alignment vertical="center"/>
    </xf>
    <xf numFmtId="0" fontId="41" fillId="0" borderId="0" xfId="0" applyFont="1" applyAlignment="1">
      <alignment vertical="center"/>
    </xf>
    <xf numFmtId="166" fontId="41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1" fontId="41" fillId="0" borderId="0" xfId="0" applyNumberFormat="1" applyFont="1" applyAlignment="1">
      <alignment horizontal="center" vertical="center"/>
    </xf>
    <xf numFmtId="3" fontId="41" fillId="0" borderId="0" xfId="0" applyNumberFormat="1" applyFont="1" applyAlignment="1">
      <alignment horizontal="center" vertical="center"/>
    </xf>
    <xf numFmtId="0" fontId="43" fillId="3" borderId="0" xfId="0" applyFont="1" applyFill="1" applyAlignment="1">
      <alignment vertical="center"/>
    </xf>
    <xf numFmtId="3" fontId="44" fillId="2" borderId="0" xfId="3" applyNumberFormat="1" applyFont="1" applyFill="1" applyAlignment="1">
      <alignment horizontal="right" vertical="center"/>
    </xf>
    <xf numFmtId="0" fontId="45" fillId="0" borderId="0" xfId="0" applyFont="1" applyAlignment="1">
      <alignment vertical="center"/>
    </xf>
    <xf numFmtId="170" fontId="46" fillId="0" borderId="0" xfId="0" applyNumberFormat="1" applyFont="1" applyAlignment="1">
      <alignment horizontal="left" vertical="center"/>
    </xf>
    <xf numFmtId="168" fontId="40" fillId="0" borderId="0" xfId="0" applyNumberFormat="1" applyFont="1" applyAlignment="1">
      <alignment horizontal="left" vertical="center"/>
    </xf>
    <xf numFmtId="3" fontId="40" fillId="0" borderId="0" xfId="0" applyNumberFormat="1" applyFont="1" applyAlignment="1">
      <alignment horizontal="right" vertical="center"/>
    </xf>
    <xf numFmtId="3" fontId="42" fillId="0" borderId="12" xfId="0" applyNumberFormat="1" applyFont="1" applyBorder="1" applyAlignment="1">
      <alignment horizontal="left" wrapText="1"/>
    </xf>
    <xf numFmtId="167" fontId="45" fillId="0" borderId="0" xfId="0" applyNumberFormat="1" applyFont="1" applyAlignment="1">
      <alignment vertical="center"/>
    </xf>
    <xf numFmtId="3" fontId="42" fillId="0" borderId="12" xfId="0" applyNumberFormat="1" applyFont="1" applyBorder="1" applyAlignment="1">
      <alignment horizontal="center" wrapText="1"/>
    </xf>
    <xf numFmtId="3" fontId="42" fillId="0" borderId="13" xfId="0" applyNumberFormat="1" applyFont="1" applyBorder="1" applyAlignment="1">
      <alignment horizontal="center" wrapText="1"/>
    </xf>
    <xf numFmtId="167" fontId="47" fillId="3" borderId="0" xfId="3" applyNumberFormat="1" applyFont="1" applyFill="1" applyAlignment="1">
      <alignment horizontal="center"/>
    </xf>
    <xf numFmtId="0" fontId="48" fillId="3" borderId="0" xfId="3" applyFont="1" applyFill="1" applyAlignment="1">
      <alignment horizontal="left"/>
    </xf>
    <xf numFmtId="0" fontId="45" fillId="3" borderId="0" xfId="0" applyFont="1" applyFill="1" applyAlignment="1">
      <alignment vertical="center"/>
    </xf>
    <xf numFmtId="169" fontId="49" fillId="3" borderId="17" xfId="1" applyNumberFormat="1" applyFont="1" applyFill="1" applyBorder="1" applyAlignment="1">
      <alignment horizontal="right" vertical="center"/>
    </xf>
    <xf numFmtId="0" fontId="50" fillId="3" borderId="0" xfId="0" applyFont="1" applyFill="1"/>
    <xf numFmtId="172" fontId="49" fillId="3" borderId="15" xfId="0" applyNumberFormat="1" applyFont="1" applyFill="1" applyBorder="1" applyAlignment="1">
      <alignment horizontal="right" vertical="center"/>
    </xf>
    <xf numFmtId="3" fontId="51" fillId="3" borderId="15" xfId="0" applyNumberFormat="1" applyFont="1" applyFill="1" applyBorder="1" applyAlignment="1">
      <alignment vertical="center"/>
    </xf>
    <xf numFmtId="174" fontId="51" fillId="0" borderId="15" xfId="0" applyNumberFormat="1" applyFont="1" applyBorder="1" applyAlignment="1">
      <alignment vertical="center"/>
    </xf>
    <xf numFmtId="173" fontId="49" fillId="3" borderId="17" xfId="0" applyNumberFormat="1" applyFont="1" applyFill="1" applyBorder="1" applyAlignment="1">
      <alignment horizontal="right" vertical="center"/>
    </xf>
    <xf numFmtId="172" fontId="49" fillId="3" borderId="17" xfId="0" applyNumberFormat="1" applyFont="1" applyFill="1" applyBorder="1" applyAlignment="1">
      <alignment horizontal="right" vertical="center"/>
    </xf>
    <xf numFmtId="171" fontId="51" fillId="3" borderId="16" xfId="0" applyNumberFormat="1" applyFont="1" applyFill="1" applyBorder="1" applyAlignment="1">
      <alignment horizontal="left" vertical="center"/>
    </xf>
    <xf numFmtId="169" fontId="52" fillId="3" borderId="0" xfId="1" applyNumberFormat="1" applyFont="1" applyFill="1" applyAlignment="1">
      <alignment horizontal="right" vertical="center"/>
    </xf>
    <xf numFmtId="173" fontId="52" fillId="3" borderId="0" xfId="0" applyNumberFormat="1" applyFont="1" applyFill="1" applyAlignment="1">
      <alignment horizontal="right" vertical="center"/>
    </xf>
    <xf numFmtId="172" fontId="52" fillId="3" borderId="0" xfId="0" applyNumberFormat="1" applyFont="1" applyFill="1" applyAlignment="1">
      <alignment horizontal="right" vertical="center"/>
    </xf>
    <xf numFmtId="171" fontId="53" fillId="3" borderId="0" xfId="0" applyNumberFormat="1" applyFont="1" applyFill="1" applyAlignment="1">
      <alignment horizontal="left" vertical="center"/>
    </xf>
    <xf numFmtId="0" fontId="54" fillId="3" borderId="0" xfId="3" applyFont="1" applyFill="1" applyAlignment="1">
      <alignment horizontal="center" vertical="center"/>
    </xf>
    <xf numFmtId="174" fontId="54" fillId="3" borderId="0" xfId="3" applyNumberFormat="1" applyFont="1" applyFill="1" applyAlignment="1">
      <alignment vertical="center"/>
    </xf>
    <xf numFmtId="3" fontId="42" fillId="0" borderId="11" xfId="0" applyNumberFormat="1" applyFont="1" applyBorder="1" applyAlignment="1">
      <alignment horizontal="center" vertical="center" wrapText="1"/>
    </xf>
    <xf numFmtId="3" fontId="33" fillId="0" borderId="11" xfId="0" applyNumberFormat="1" applyFont="1" applyBorder="1" applyAlignment="1">
      <alignment horizontal="center" vertical="center" wrapText="1"/>
    </xf>
    <xf numFmtId="173" fontId="49" fillId="3" borderId="0" xfId="0" applyNumberFormat="1" applyFont="1" applyFill="1" applyAlignment="1">
      <alignment horizontal="right" vertical="center"/>
    </xf>
    <xf numFmtId="3" fontId="51" fillId="3" borderId="0" xfId="0" applyNumberFormat="1" applyFont="1" applyFill="1" applyAlignment="1">
      <alignment vertical="center"/>
    </xf>
    <xf numFmtId="172" fontId="52" fillId="3" borderId="0" xfId="1" applyNumberFormat="1" applyFont="1" applyFill="1" applyAlignment="1">
      <alignment horizontal="right" vertical="center"/>
    </xf>
    <xf numFmtId="1" fontId="6" fillId="0" borderId="0" xfId="1" applyNumberFormat="1" applyFont="1" applyAlignment="1">
      <alignment horizontal="center"/>
    </xf>
    <xf numFmtId="44" fontId="6" fillId="0" borderId="0" xfId="182" applyFont="1" applyAlignment="1">
      <alignment horizontal="center" vertical="center"/>
    </xf>
    <xf numFmtId="175" fontId="6" fillId="0" borderId="0" xfId="1" applyNumberFormat="1" applyFont="1" applyAlignment="1">
      <alignment horizontal="center" vertical="center"/>
    </xf>
    <xf numFmtId="169" fontId="40" fillId="3" borderId="0" xfId="1" applyNumberFormat="1" applyFont="1" applyFill="1" applyBorder="1" applyAlignment="1">
      <alignment horizontal="right" vertical="center"/>
    </xf>
    <xf numFmtId="171" fontId="30" fillId="3" borderId="19" xfId="0" applyNumberFormat="1" applyFont="1" applyFill="1" applyBorder="1" applyAlignment="1">
      <alignment horizontal="left" vertical="center"/>
    </xf>
    <xf numFmtId="169" fontId="35" fillId="3" borderId="19" xfId="1" applyNumberFormat="1" applyFont="1" applyFill="1" applyBorder="1" applyAlignment="1">
      <alignment horizontal="right" vertical="center"/>
    </xf>
    <xf numFmtId="172" fontId="35" fillId="3" borderId="19" xfId="0" applyNumberFormat="1" applyFont="1" applyFill="1" applyBorder="1" applyAlignment="1">
      <alignment horizontal="right" vertical="center"/>
    </xf>
    <xf numFmtId="173" fontId="35" fillId="3" borderId="19" xfId="0" applyNumberFormat="1" applyFont="1" applyFill="1" applyBorder="1" applyAlignment="1">
      <alignment horizontal="right" vertical="center"/>
    </xf>
    <xf numFmtId="173" fontId="49" fillId="3" borderId="15" xfId="0" applyNumberFormat="1" applyFont="1" applyFill="1" applyBorder="1" applyAlignment="1">
      <alignment horizontal="right" vertical="center"/>
    </xf>
    <xf numFmtId="168" fontId="30" fillId="3" borderId="0" xfId="0" applyNumberFormat="1" applyFont="1" applyFill="1" applyAlignment="1">
      <alignment horizontal="center"/>
    </xf>
    <xf numFmtId="1" fontId="30" fillId="0" borderId="0" xfId="1" applyNumberFormat="1" applyFont="1" applyAlignment="1">
      <alignment horizontal="center"/>
    </xf>
    <xf numFmtId="8" fontId="30" fillId="0" borderId="0" xfId="182" applyNumberFormat="1" applyFont="1" applyAlignment="1">
      <alignment horizontal="center" vertical="center"/>
    </xf>
    <xf numFmtId="3" fontId="35" fillId="0" borderId="0" xfId="0" applyNumberFormat="1" applyFont="1" applyAlignment="1">
      <alignment horizontal="left" vertical="center"/>
    </xf>
    <xf numFmtId="171" fontId="30" fillId="3" borderId="20" xfId="0" applyNumberFormat="1" applyFont="1" applyFill="1" applyBorder="1" applyAlignment="1">
      <alignment horizontal="left" vertical="center"/>
    </xf>
    <xf numFmtId="169" fontId="55" fillId="3" borderId="0" xfId="1" applyNumberFormat="1" applyFont="1" applyFill="1" applyBorder="1" applyAlignment="1">
      <alignment horizontal="center" vertical="center"/>
    </xf>
    <xf numFmtId="169" fontId="56" fillId="3" borderId="10" xfId="1" applyNumberFormat="1" applyFont="1" applyFill="1" applyBorder="1" applyAlignment="1">
      <alignment horizontal="center" vertical="center"/>
    </xf>
    <xf numFmtId="169" fontId="35" fillId="3" borderId="0" xfId="1" applyNumberFormat="1" applyFont="1" applyFill="1" applyAlignment="1">
      <alignment horizontal="right" vertical="center"/>
    </xf>
    <xf numFmtId="169" fontId="49" fillId="3" borderId="15" xfId="1" applyNumberFormat="1" applyFont="1" applyFill="1" applyBorder="1" applyAlignment="1">
      <alignment horizontal="right" vertic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</cellXfs>
  <cellStyles count="183">
    <cellStyle name="% 2" xfId="170" xr:uid="{00000000-0005-0000-0000-000000000000}"/>
    <cellStyle name="20% - Accent1 2" xfId="118" xr:uid="{00000000-0005-0000-0000-000001000000}"/>
    <cellStyle name="20% - Accent2 2" xfId="119" xr:uid="{00000000-0005-0000-0000-000002000000}"/>
    <cellStyle name="20% - Accent3 2" xfId="120" xr:uid="{00000000-0005-0000-0000-000003000000}"/>
    <cellStyle name="20% - Accent4 2" xfId="121" xr:uid="{00000000-0005-0000-0000-000004000000}"/>
    <cellStyle name="20% - Accent5 2" xfId="122" xr:uid="{00000000-0005-0000-0000-000005000000}"/>
    <cellStyle name="20% - Accent6 2" xfId="123" xr:uid="{00000000-0005-0000-0000-000006000000}"/>
    <cellStyle name="40% - Accent1 2" xfId="124" xr:uid="{00000000-0005-0000-0000-000007000000}"/>
    <cellStyle name="40% - Accent2 2" xfId="125" xr:uid="{00000000-0005-0000-0000-000008000000}"/>
    <cellStyle name="40% - Accent3 2" xfId="126" xr:uid="{00000000-0005-0000-0000-000009000000}"/>
    <cellStyle name="40% - Accent4 2" xfId="127" xr:uid="{00000000-0005-0000-0000-00000A000000}"/>
    <cellStyle name="40% - Accent5 2" xfId="128" xr:uid="{00000000-0005-0000-0000-00000B000000}"/>
    <cellStyle name="40% - Accent6 2" xfId="129" xr:uid="{00000000-0005-0000-0000-00000C000000}"/>
    <cellStyle name="60% - Accent1 2" xfId="130" xr:uid="{00000000-0005-0000-0000-00000D000000}"/>
    <cellStyle name="60% - Accent2 2" xfId="131" xr:uid="{00000000-0005-0000-0000-00000E000000}"/>
    <cellStyle name="60% - Accent3 2" xfId="132" xr:uid="{00000000-0005-0000-0000-00000F000000}"/>
    <cellStyle name="60% - Accent4 2" xfId="133" xr:uid="{00000000-0005-0000-0000-000010000000}"/>
    <cellStyle name="60% - Accent5 2" xfId="134" xr:uid="{00000000-0005-0000-0000-000011000000}"/>
    <cellStyle name="60% - Accent6 2" xfId="135" xr:uid="{00000000-0005-0000-0000-000012000000}"/>
    <cellStyle name="Accent1 2" xfId="136" xr:uid="{00000000-0005-0000-0000-000013000000}"/>
    <cellStyle name="Accent2 2" xfId="137" xr:uid="{00000000-0005-0000-0000-000014000000}"/>
    <cellStyle name="Accent3 2" xfId="138" xr:uid="{00000000-0005-0000-0000-000015000000}"/>
    <cellStyle name="Accent4 2" xfId="139" xr:uid="{00000000-0005-0000-0000-000016000000}"/>
    <cellStyle name="Accent5 2" xfId="140" xr:uid="{00000000-0005-0000-0000-000017000000}"/>
    <cellStyle name="Accent6 2" xfId="141" xr:uid="{00000000-0005-0000-0000-000018000000}"/>
    <cellStyle name="Bad 2" xfId="142" xr:uid="{00000000-0005-0000-0000-000019000000}"/>
    <cellStyle name="Calculation 2" xfId="143" xr:uid="{00000000-0005-0000-0000-00001A000000}"/>
    <cellStyle name="Check Cell 2" xfId="144" xr:uid="{00000000-0005-0000-0000-00001B000000}"/>
    <cellStyle name="Comma" xfId="1" builtinId="3"/>
    <cellStyle name="Comma 2" xfId="2" xr:uid="{00000000-0005-0000-0000-00001D000000}"/>
    <cellStyle name="Comma 2 10" xfId="10" xr:uid="{00000000-0005-0000-0000-00001E000000}"/>
    <cellStyle name="Comma 2 11" xfId="11" xr:uid="{00000000-0005-0000-0000-00001F000000}"/>
    <cellStyle name="Comma 2 12" xfId="12" xr:uid="{00000000-0005-0000-0000-000020000000}"/>
    <cellStyle name="Comma 2 13" xfId="13" xr:uid="{00000000-0005-0000-0000-000021000000}"/>
    <cellStyle name="Comma 2 14" xfId="14" xr:uid="{00000000-0005-0000-0000-000022000000}"/>
    <cellStyle name="Comma 2 15" xfId="15" xr:uid="{00000000-0005-0000-0000-000023000000}"/>
    <cellStyle name="Comma 2 16" xfId="16" xr:uid="{00000000-0005-0000-0000-000024000000}"/>
    <cellStyle name="Comma 2 17" xfId="17" xr:uid="{00000000-0005-0000-0000-000025000000}"/>
    <cellStyle name="Comma 2 18" xfId="18" xr:uid="{00000000-0005-0000-0000-000026000000}"/>
    <cellStyle name="Comma 2 19" xfId="19" xr:uid="{00000000-0005-0000-0000-000027000000}"/>
    <cellStyle name="Comma 2 2" xfId="7" xr:uid="{00000000-0005-0000-0000-000028000000}"/>
    <cellStyle name="Comma 2 2 2" xfId="117" xr:uid="{00000000-0005-0000-0000-000029000000}"/>
    <cellStyle name="Comma 2 2 3" xfId="145" xr:uid="{00000000-0005-0000-0000-00002A000000}"/>
    <cellStyle name="Comma 2 20" xfId="20" xr:uid="{00000000-0005-0000-0000-00002B000000}"/>
    <cellStyle name="Comma 2 21" xfId="21" xr:uid="{00000000-0005-0000-0000-00002C000000}"/>
    <cellStyle name="Comma 2 22" xfId="22" xr:uid="{00000000-0005-0000-0000-00002D000000}"/>
    <cellStyle name="Comma 2 23" xfId="23" xr:uid="{00000000-0005-0000-0000-00002E000000}"/>
    <cellStyle name="Comma 2 24" xfId="24" xr:uid="{00000000-0005-0000-0000-00002F000000}"/>
    <cellStyle name="Comma 2 25" xfId="25" xr:uid="{00000000-0005-0000-0000-000030000000}"/>
    <cellStyle name="Comma 2 26" xfId="26" xr:uid="{00000000-0005-0000-0000-000031000000}"/>
    <cellStyle name="Comma 2 27" xfId="27" xr:uid="{00000000-0005-0000-0000-000032000000}"/>
    <cellStyle name="Comma 2 28" xfId="6" xr:uid="{00000000-0005-0000-0000-000033000000}"/>
    <cellStyle name="Comma 2 28 2" xfId="176" xr:uid="{F339C76A-4F63-4DBC-9E6F-4C4B3F877AE3}"/>
    <cellStyle name="Comma 2 29" xfId="169" xr:uid="{00000000-0005-0000-0000-000034000000}"/>
    <cellStyle name="Comma 2 3" xfId="28" xr:uid="{00000000-0005-0000-0000-000035000000}"/>
    <cellStyle name="Comma 2 30" xfId="168" xr:uid="{00000000-0005-0000-0000-000036000000}"/>
    <cellStyle name="Comma 2 30 2" xfId="179" xr:uid="{6E7AE303-BF23-4820-A9ED-7F305F7F14CB}"/>
    <cellStyle name="Comma 2 31" xfId="171" xr:uid="{00000000-0005-0000-0000-000037000000}"/>
    <cellStyle name="Comma 2 31 2" xfId="180" xr:uid="{CC380F17-9F3C-486C-AAA1-928246540D9D}"/>
    <cellStyle name="Comma 2 4" xfId="29" xr:uid="{00000000-0005-0000-0000-000038000000}"/>
    <cellStyle name="Comma 2 5" xfId="30" xr:uid="{00000000-0005-0000-0000-000039000000}"/>
    <cellStyle name="Comma 2 6" xfId="31" xr:uid="{00000000-0005-0000-0000-00003A000000}"/>
    <cellStyle name="Comma 2 7" xfId="32" xr:uid="{00000000-0005-0000-0000-00003B000000}"/>
    <cellStyle name="Comma 2 8" xfId="33" xr:uid="{00000000-0005-0000-0000-00003C000000}"/>
    <cellStyle name="Comma 2 9" xfId="34" xr:uid="{00000000-0005-0000-0000-00003D000000}"/>
    <cellStyle name="Comma 3" xfId="114" xr:uid="{00000000-0005-0000-0000-00003E000000}"/>
    <cellStyle name="Comma 3 2" xfId="177" xr:uid="{DAF27016-1D00-439E-9C79-180843A7AC26}"/>
    <cellStyle name="Comma 4" xfId="146" xr:uid="{00000000-0005-0000-0000-00003F000000}"/>
    <cellStyle name="Comma 5" xfId="5" xr:uid="{00000000-0005-0000-0000-000040000000}"/>
    <cellStyle name="Comma 5 2" xfId="175" xr:uid="{36B66FB3-1EF2-4799-B588-D83C8F9AF612}"/>
    <cellStyle name="Comma 6" xfId="167" xr:uid="{00000000-0005-0000-0000-000041000000}"/>
    <cellStyle name="Comma 6 2" xfId="178" xr:uid="{028B6D9A-0A88-4C7C-856F-F2DDBFAB6970}"/>
    <cellStyle name="Comma 7" xfId="173" xr:uid="{00000000-0005-0000-0000-000042000000}"/>
    <cellStyle name="Comma 7 2" xfId="181" xr:uid="{D8F386C2-6B8A-4240-94C9-4C9F16ED927A}"/>
    <cellStyle name="Comma 8" xfId="174" xr:uid="{43A9F3D3-028E-4258-B9BD-5CF79B03B6CE}"/>
    <cellStyle name="Currency" xfId="182" builtinId="4"/>
    <cellStyle name="Currency 2" xfId="147" xr:uid="{00000000-0005-0000-0000-000044000000}"/>
    <cellStyle name="Currency 3" xfId="113" xr:uid="{00000000-0005-0000-0000-000045000000}"/>
    <cellStyle name="Explanatory Text 2" xfId="148" xr:uid="{00000000-0005-0000-0000-000046000000}"/>
    <cellStyle name="Good 2" xfId="149" xr:uid="{00000000-0005-0000-0000-000047000000}"/>
    <cellStyle name="Heading 1 2" xfId="150" xr:uid="{00000000-0005-0000-0000-000048000000}"/>
    <cellStyle name="Heading 2 2" xfId="151" xr:uid="{00000000-0005-0000-0000-000049000000}"/>
    <cellStyle name="Heading 3 2" xfId="152" xr:uid="{00000000-0005-0000-0000-00004A000000}"/>
    <cellStyle name="Heading 4 2" xfId="153" xr:uid="{00000000-0005-0000-0000-00004B000000}"/>
    <cellStyle name="Hyperlink 2" xfId="154" xr:uid="{00000000-0005-0000-0000-00004C000000}"/>
    <cellStyle name="Input 2" xfId="155" xr:uid="{00000000-0005-0000-0000-00004D000000}"/>
    <cellStyle name="Linked Cell 2" xfId="156" xr:uid="{00000000-0005-0000-0000-00004E000000}"/>
    <cellStyle name="Neutral 2" xfId="157" xr:uid="{00000000-0005-0000-0000-00004F000000}"/>
    <cellStyle name="Normal" xfId="0" builtinId="0"/>
    <cellStyle name="Normal 2" xfId="3" xr:uid="{00000000-0005-0000-0000-000051000000}"/>
    <cellStyle name="Normal 2 10" xfId="35" xr:uid="{00000000-0005-0000-0000-000052000000}"/>
    <cellStyle name="Normal 2 11" xfId="36" xr:uid="{00000000-0005-0000-0000-000053000000}"/>
    <cellStyle name="Normal 2 12" xfId="37" xr:uid="{00000000-0005-0000-0000-000054000000}"/>
    <cellStyle name="Normal 2 13" xfId="38" xr:uid="{00000000-0005-0000-0000-000055000000}"/>
    <cellStyle name="Normal 2 14" xfId="39" xr:uid="{00000000-0005-0000-0000-000056000000}"/>
    <cellStyle name="Normal 2 15" xfId="40" xr:uid="{00000000-0005-0000-0000-000057000000}"/>
    <cellStyle name="Normal 2 16" xfId="41" xr:uid="{00000000-0005-0000-0000-000058000000}"/>
    <cellStyle name="Normal 2 17" xfId="42" xr:uid="{00000000-0005-0000-0000-000059000000}"/>
    <cellStyle name="Normal 2 18" xfId="43" xr:uid="{00000000-0005-0000-0000-00005A000000}"/>
    <cellStyle name="Normal 2 19" xfId="44" xr:uid="{00000000-0005-0000-0000-00005B000000}"/>
    <cellStyle name="Normal 2 2" xfId="45" xr:uid="{00000000-0005-0000-0000-00005C000000}"/>
    <cellStyle name="Normal 2 2 2" xfId="116" xr:uid="{00000000-0005-0000-0000-00005D000000}"/>
    <cellStyle name="Normal 2 20" xfId="46" xr:uid="{00000000-0005-0000-0000-00005E000000}"/>
    <cellStyle name="Normal 2 21" xfId="47" xr:uid="{00000000-0005-0000-0000-00005F000000}"/>
    <cellStyle name="Normal 2 22" xfId="48" xr:uid="{00000000-0005-0000-0000-000060000000}"/>
    <cellStyle name="Normal 2 23" xfId="49" xr:uid="{00000000-0005-0000-0000-000061000000}"/>
    <cellStyle name="Normal 2 24" xfId="50" xr:uid="{00000000-0005-0000-0000-000062000000}"/>
    <cellStyle name="Normal 2 25" xfId="51" xr:uid="{00000000-0005-0000-0000-000063000000}"/>
    <cellStyle name="Normal 2 3" xfId="52" xr:uid="{00000000-0005-0000-0000-000064000000}"/>
    <cellStyle name="Normal 2 3 2" xfId="172" xr:uid="{00000000-0005-0000-0000-000065000000}"/>
    <cellStyle name="Normal 2 4" xfId="53" xr:uid="{00000000-0005-0000-0000-000066000000}"/>
    <cellStyle name="Normal 2 5" xfId="54" xr:uid="{00000000-0005-0000-0000-000067000000}"/>
    <cellStyle name="Normal 2 6" xfId="55" xr:uid="{00000000-0005-0000-0000-000068000000}"/>
    <cellStyle name="Normal 2 7" xfId="56" xr:uid="{00000000-0005-0000-0000-000069000000}"/>
    <cellStyle name="Normal 2 8" xfId="57" xr:uid="{00000000-0005-0000-0000-00006A000000}"/>
    <cellStyle name="Normal 2 9" xfId="58" xr:uid="{00000000-0005-0000-0000-00006B000000}"/>
    <cellStyle name="Normal 3" xfId="59" xr:uid="{00000000-0005-0000-0000-00006C000000}"/>
    <cellStyle name="Normal 3 10" xfId="60" xr:uid="{00000000-0005-0000-0000-00006D000000}"/>
    <cellStyle name="Normal 3 11" xfId="61" xr:uid="{00000000-0005-0000-0000-00006E000000}"/>
    <cellStyle name="Normal 3 12" xfId="62" xr:uid="{00000000-0005-0000-0000-00006F000000}"/>
    <cellStyle name="Normal 3 13" xfId="63" xr:uid="{00000000-0005-0000-0000-000070000000}"/>
    <cellStyle name="Normal 3 14" xfId="64" xr:uid="{00000000-0005-0000-0000-000071000000}"/>
    <cellStyle name="Normal 3 15" xfId="65" xr:uid="{00000000-0005-0000-0000-000072000000}"/>
    <cellStyle name="Normal 3 16" xfId="66" xr:uid="{00000000-0005-0000-0000-000073000000}"/>
    <cellStyle name="Normal 3 17" xfId="67" xr:uid="{00000000-0005-0000-0000-000074000000}"/>
    <cellStyle name="Normal 3 18" xfId="68" xr:uid="{00000000-0005-0000-0000-000075000000}"/>
    <cellStyle name="Normal 3 19" xfId="69" xr:uid="{00000000-0005-0000-0000-000076000000}"/>
    <cellStyle name="Normal 3 2" xfId="70" xr:uid="{00000000-0005-0000-0000-000077000000}"/>
    <cellStyle name="Normal 3 2 2" xfId="115" xr:uid="{00000000-0005-0000-0000-000078000000}"/>
    <cellStyle name="Normal 3 20" xfId="71" xr:uid="{00000000-0005-0000-0000-000079000000}"/>
    <cellStyle name="Normal 3 21" xfId="72" xr:uid="{00000000-0005-0000-0000-00007A000000}"/>
    <cellStyle name="Normal 3 22" xfId="73" xr:uid="{00000000-0005-0000-0000-00007B000000}"/>
    <cellStyle name="Normal 3 23" xfId="74" xr:uid="{00000000-0005-0000-0000-00007C000000}"/>
    <cellStyle name="Normal 3 24" xfId="75" xr:uid="{00000000-0005-0000-0000-00007D000000}"/>
    <cellStyle name="Normal 3 25" xfId="76" xr:uid="{00000000-0005-0000-0000-00007E000000}"/>
    <cellStyle name="Normal 3 3" xfId="77" xr:uid="{00000000-0005-0000-0000-00007F000000}"/>
    <cellStyle name="Normal 3 4" xfId="78" xr:uid="{00000000-0005-0000-0000-000080000000}"/>
    <cellStyle name="Normal 3 5" xfId="79" xr:uid="{00000000-0005-0000-0000-000081000000}"/>
    <cellStyle name="Normal 3 6" xfId="80" xr:uid="{00000000-0005-0000-0000-000082000000}"/>
    <cellStyle name="Normal 3 7" xfId="81" xr:uid="{00000000-0005-0000-0000-000083000000}"/>
    <cellStyle name="Normal 3 8" xfId="82" xr:uid="{00000000-0005-0000-0000-000084000000}"/>
    <cellStyle name="Normal 3 9" xfId="83" xr:uid="{00000000-0005-0000-0000-000085000000}"/>
    <cellStyle name="Normal 4" xfId="84" xr:uid="{00000000-0005-0000-0000-000086000000}"/>
    <cellStyle name="Normal 4 10" xfId="85" xr:uid="{00000000-0005-0000-0000-000087000000}"/>
    <cellStyle name="Normal 4 11" xfId="86" xr:uid="{00000000-0005-0000-0000-000088000000}"/>
    <cellStyle name="Normal 4 12" xfId="87" xr:uid="{00000000-0005-0000-0000-000089000000}"/>
    <cellStyle name="Normal 4 13" xfId="88" xr:uid="{00000000-0005-0000-0000-00008A000000}"/>
    <cellStyle name="Normal 4 14" xfId="89" xr:uid="{00000000-0005-0000-0000-00008B000000}"/>
    <cellStyle name="Normal 4 15" xfId="90" xr:uid="{00000000-0005-0000-0000-00008C000000}"/>
    <cellStyle name="Normal 4 16" xfId="91" xr:uid="{00000000-0005-0000-0000-00008D000000}"/>
    <cellStyle name="Normal 4 17" xfId="92" xr:uid="{00000000-0005-0000-0000-00008E000000}"/>
    <cellStyle name="Normal 4 18" xfId="93" xr:uid="{00000000-0005-0000-0000-00008F000000}"/>
    <cellStyle name="Normal 4 19" xfId="94" xr:uid="{00000000-0005-0000-0000-000090000000}"/>
    <cellStyle name="Normal 4 2" xfId="95" xr:uid="{00000000-0005-0000-0000-000091000000}"/>
    <cellStyle name="Normal 4 20" xfId="96" xr:uid="{00000000-0005-0000-0000-000092000000}"/>
    <cellStyle name="Normal 4 21" xfId="97" xr:uid="{00000000-0005-0000-0000-000093000000}"/>
    <cellStyle name="Normal 4 22" xfId="98" xr:uid="{00000000-0005-0000-0000-000094000000}"/>
    <cellStyle name="Normal 4 23" xfId="99" xr:uid="{00000000-0005-0000-0000-000095000000}"/>
    <cellStyle name="Normal 4 24" xfId="100" xr:uid="{00000000-0005-0000-0000-000096000000}"/>
    <cellStyle name="Normal 4 25" xfId="101" xr:uid="{00000000-0005-0000-0000-000097000000}"/>
    <cellStyle name="Normal 4 3" xfId="102" xr:uid="{00000000-0005-0000-0000-000098000000}"/>
    <cellStyle name="Normal 4 4" xfId="103" xr:uid="{00000000-0005-0000-0000-000099000000}"/>
    <cellStyle name="Normal 4 5" xfId="104" xr:uid="{00000000-0005-0000-0000-00009A000000}"/>
    <cellStyle name="Normal 4 6" xfId="105" xr:uid="{00000000-0005-0000-0000-00009B000000}"/>
    <cellStyle name="Normal 4 7" xfId="106" xr:uid="{00000000-0005-0000-0000-00009C000000}"/>
    <cellStyle name="Normal 4 8" xfId="107" xr:uid="{00000000-0005-0000-0000-00009D000000}"/>
    <cellStyle name="Normal 4 9" xfId="108" xr:uid="{00000000-0005-0000-0000-00009E000000}"/>
    <cellStyle name="Normal 5" xfId="109" xr:uid="{00000000-0005-0000-0000-00009F000000}"/>
    <cellStyle name="Normal 6" xfId="110" xr:uid="{00000000-0005-0000-0000-0000A0000000}"/>
    <cellStyle name="Normal 7" xfId="111" xr:uid="{00000000-0005-0000-0000-0000A1000000}"/>
    <cellStyle name="Normal 8" xfId="9" xr:uid="{00000000-0005-0000-0000-0000A2000000}"/>
    <cellStyle name="Normal 9" xfId="8" xr:uid="{00000000-0005-0000-0000-0000A3000000}"/>
    <cellStyle name="Note 2" xfId="158" xr:uid="{00000000-0005-0000-0000-0000A4000000}"/>
    <cellStyle name="Output 2" xfId="159" xr:uid="{00000000-0005-0000-0000-0000A5000000}"/>
    <cellStyle name="Percent 2" xfId="4" xr:uid="{00000000-0005-0000-0000-0000A6000000}"/>
    <cellStyle name="Percent 2 2" xfId="160" xr:uid="{00000000-0005-0000-0000-0000A7000000}"/>
    <cellStyle name="Percent 3" xfId="161" xr:uid="{00000000-0005-0000-0000-0000A8000000}"/>
    <cellStyle name="Percent 3 2" xfId="162" xr:uid="{00000000-0005-0000-0000-0000A9000000}"/>
    <cellStyle name="Percent 4" xfId="163" xr:uid="{00000000-0005-0000-0000-0000AA000000}"/>
    <cellStyle name="Percent 5" xfId="112" xr:uid="{00000000-0005-0000-0000-0000AB000000}"/>
    <cellStyle name="Title 2" xfId="164" xr:uid="{00000000-0005-0000-0000-0000AC000000}"/>
    <cellStyle name="Total 2" xfId="165" xr:uid="{00000000-0005-0000-0000-0000AD000000}"/>
    <cellStyle name="Warning Text 2" xfId="166" xr:uid="{00000000-0005-0000-0000-0000AE000000}"/>
  </cellStyles>
  <dxfs count="54"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  <mruColors>
      <color rgb="FF6F6F6F"/>
      <color rgb="FFF56E23"/>
      <color rgb="FFEE6612"/>
      <color rgb="FFEC7614"/>
      <color rgb="FFF3800D"/>
      <color rgb="FFF1850F"/>
      <color rgb="FFFFC000"/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1369695</xdr:colOff>
      <xdr:row>3</xdr:row>
      <xdr:rowOff>11071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18B8AD4-C254-43F4-978B-BF26ECBA8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F4837E-8A2C-4749-963E-51AD6F2FF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79478A-07AA-492B-8014-62EAB2B8E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9C8AB7-3DDE-49DD-B25C-62EA6CD47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1369695</xdr:colOff>
      <xdr:row>3</xdr:row>
      <xdr:rowOff>17421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E458466-2B2B-4BD7-B9F0-FCF7269C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285750</xdr:colOff>
      <xdr:row>3</xdr:row>
      <xdr:rowOff>17421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0F31C78-394F-4DFF-BEC4-9498C3A7C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238CDF-8471-4B1E-A629-18F3A3BC9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5C4AF1-78F8-4030-85D3-38CD2DB1F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87ECCA-CEB8-4D0F-91C3-0700690CC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C51CA7-C100-443A-8F90-BBF6F3575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50A5CE-6EE6-4EE3-8246-3CE872A84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0EC5EB-E7F0-482C-8606-8EDBE41DB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5:H39"/>
  <sheetViews>
    <sheetView tabSelected="1" zoomScale="130" zoomScaleNormal="130" workbookViewId="0">
      <selection activeCell="G18" sqref="G18"/>
    </sheetView>
  </sheetViews>
  <sheetFormatPr defaultColWidth="9.453125" defaultRowHeight="14.5"/>
  <cols>
    <col min="1" max="1" width="9.453125" style="11"/>
    <col min="2" max="2" width="18.54296875" style="11" customWidth="1"/>
    <col min="3" max="3" width="22.453125" style="11" bestFit="1" customWidth="1"/>
    <col min="4" max="4" width="18.54296875" style="11" customWidth="1"/>
    <col min="5" max="5" width="18.453125" style="11" customWidth="1"/>
    <col min="6" max="7" width="9.453125" style="11"/>
    <col min="8" max="8" width="9.453125" style="11" bestFit="1" customWidth="1"/>
    <col min="9" max="16384" width="9.453125" style="11"/>
  </cols>
  <sheetData>
    <row r="5" spans="2:6" ht="18">
      <c r="B5" s="12" t="s">
        <v>5</v>
      </c>
      <c r="C5" s="13"/>
      <c r="D5" s="13"/>
      <c r="E5" s="13"/>
    </row>
    <row r="6" spans="2:6">
      <c r="B6" s="14"/>
      <c r="C6" s="15"/>
      <c r="D6" s="13"/>
      <c r="E6" s="13"/>
    </row>
    <row r="7" spans="2:6">
      <c r="B7" s="19" t="s">
        <v>25</v>
      </c>
      <c r="C7" s="20"/>
      <c r="D7" s="20"/>
      <c r="E7" s="44">
        <v>226633158</v>
      </c>
      <c r="F7" s="16"/>
    </row>
    <row r="8" spans="2:6">
      <c r="B8" s="19" t="s">
        <v>6</v>
      </c>
      <c r="C8" s="20"/>
      <c r="D8" s="20"/>
      <c r="E8" s="48">
        <f>C38</f>
        <v>253721</v>
      </c>
      <c r="F8" s="16"/>
    </row>
    <row r="9" spans="2:6">
      <c r="B9" s="19" t="s">
        <v>0</v>
      </c>
      <c r="C9" s="20"/>
      <c r="D9" s="20"/>
      <c r="E9" s="7">
        <f>E38</f>
        <v>8063860.9153000005</v>
      </c>
      <c r="F9" s="16"/>
    </row>
    <row r="10" spans="2:6">
      <c r="B10" s="19" t="s">
        <v>7</v>
      </c>
      <c r="C10" s="17"/>
      <c r="D10" s="17"/>
      <c r="E10" s="7">
        <f>D38</f>
        <v>31.78239450144056</v>
      </c>
      <c r="F10" s="16"/>
    </row>
    <row r="11" spans="2:6">
      <c r="B11" s="19" t="s">
        <v>26</v>
      </c>
      <c r="C11" s="20"/>
      <c r="D11" s="20"/>
      <c r="E11" s="30">
        <v>46080</v>
      </c>
      <c r="F11" s="16"/>
    </row>
    <row r="12" spans="2:6">
      <c r="B12" s="19" t="s">
        <v>27</v>
      </c>
      <c r="C12" s="20"/>
      <c r="D12" s="20"/>
      <c r="E12" s="30">
        <v>46435</v>
      </c>
      <c r="F12" s="16"/>
    </row>
    <row r="13" spans="2:6">
      <c r="B13" s="19" t="s">
        <v>20</v>
      </c>
      <c r="C13" s="20"/>
      <c r="D13" s="20"/>
      <c r="E13" s="42">
        <f>E9/E7</f>
        <v>3.5581117019513976E-2</v>
      </c>
      <c r="F13" s="16"/>
    </row>
    <row r="14" spans="2:6">
      <c r="B14" s="19"/>
      <c r="C14" s="20"/>
      <c r="D14" s="20"/>
      <c r="E14" s="42"/>
      <c r="F14" s="16"/>
    </row>
    <row r="15" spans="2:6">
      <c r="B15" s="18"/>
      <c r="C15" s="15"/>
      <c r="D15" s="15"/>
      <c r="E15" s="15"/>
    </row>
    <row r="16" spans="2:6" ht="31">
      <c r="B16" s="22" t="s">
        <v>1</v>
      </c>
      <c r="C16" s="33" t="s">
        <v>2</v>
      </c>
      <c r="D16" s="33" t="s">
        <v>3</v>
      </c>
      <c r="E16" s="33" t="s">
        <v>4</v>
      </c>
    </row>
    <row r="17" spans="2:8">
      <c r="B17" s="117">
        <v>46080</v>
      </c>
      <c r="C17" s="118">
        <v>27642</v>
      </c>
      <c r="D17" s="40">
        <v>32.414200000000001</v>
      </c>
      <c r="E17" s="41">
        <f t="shared" ref="E17:E35" si="0">IF(C17="","",C17*D17)</f>
        <v>895993.31640000001</v>
      </c>
      <c r="H17" s="66"/>
    </row>
    <row r="18" spans="2:8">
      <c r="B18" s="27">
        <f>WORKDAY(B17,1)</f>
        <v>46083</v>
      </c>
      <c r="C18" s="118">
        <v>27773</v>
      </c>
      <c r="D18" s="40">
        <v>32.2607</v>
      </c>
      <c r="E18" s="41">
        <f t="shared" si="0"/>
        <v>895976.42110000004</v>
      </c>
      <c r="H18" s="66"/>
    </row>
    <row r="19" spans="2:8">
      <c r="B19" s="27">
        <f t="shared" ref="B19:B36" si="1">WORKDAY(B18,1)</f>
        <v>46084</v>
      </c>
      <c r="C19" s="118">
        <v>28971</v>
      </c>
      <c r="D19" s="40">
        <v>30.927099999999999</v>
      </c>
      <c r="E19" s="41">
        <f t="shared" si="0"/>
        <v>895989.01410000003</v>
      </c>
      <c r="H19" s="66"/>
    </row>
    <row r="20" spans="2:8">
      <c r="B20" s="45">
        <f t="shared" si="1"/>
        <v>46085</v>
      </c>
      <c r="C20" s="119">
        <v>28626</v>
      </c>
      <c r="D20" s="50">
        <v>31.299700000000001</v>
      </c>
      <c r="E20" s="51">
        <f t="shared" si="0"/>
        <v>895985.21220000007</v>
      </c>
      <c r="H20" s="66"/>
    </row>
    <row r="21" spans="2:8" hidden="1">
      <c r="B21" s="108">
        <f t="shared" si="1"/>
        <v>46086</v>
      </c>
      <c r="C21" s="109"/>
      <c r="D21" s="110"/>
      <c r="E21" s="111" t="str">
        <f t="shared" si="0"/>
        <v/>
      </c>
    </row>
    <row r="22" spans="2:8" hidden="1">
      <c r="B22" s="27">
        <f t="shared" si="1"/>
        <v>46087</v>
      </c>
      <c r="C22" s="43"/>
      <c r="D22" s="40"/>
      <c r="E22" s="41" t="str">
        <f t="shared" si="0"/>
        <v/>
      </c>
    </row>
    <row r="23" spans="2:8" hidden="1">
      <c r="B23" s="27">
        <f t="shared" si="1"/>
        <v>46090</v>
      </c>
      <c r="C23" s="43"/>
      <c r="D23" s="40"/>
      <c r="E23" s="41" t="str">
        <f t="shared" si="0"/>
        <v/>
      </c>
    </row>
    <row r="24" spans="2:8" hidden="1">
      <c r="B24" s="27">
        <f t="shared" si="1"/>
        <v>46091</v>
      </c>
      <c r="C24" s="43"/>
      <c r="D24" s="40"/>
      <c r="E24" s="41" t="str">
        <f t="shared" si="0"/>
        <v/>
      </c>
    </row>
    <row r="25" spans="2:8" hidden="1">
      <c r="B25" s="45">
        <f t="shared" si="1"/>
        <v>46092</v>
      </c>
      <c r="C25" s="49"/>
      <c r="D25" s="50"/>
      <c r="E25" s="51" t="str">
        <f t="shared" si="0"/>
        <v/>
      </c>
    </row>
    <row r="26" spans="2:8" hidden="1">
      <c r="B26" s="108">
        <f t="shared" si="1"/>
        <v>46093</v>
      </c>
      <c r="C26" s="109"/>
      <c r="D26" s="110"/>
      <c r="E26" s="111" t="str">
        <f t="shared" si="0"/>
        <v/>
      </c>
    </row>
    <row r="27" spans="2:8" hidden="1">
      <c r="B27" s="27">
        <f t="shared" si="1"/>
        <v>46094</v>
      </c>
      <c r="C27" s="43"/>
      <c r="D27" s="40"/>
      <c r="E27" s="41" t="str">
        <f t="shared" si="0"/>
        <v/>
      </c>
    </row>
    <row r="28" spans="2:8" hidden="1">
      <c r="B28" s="27">
        <f t="shared" si="1"/>
        <v>46097</v>
      </c>
      <c r="C28" s="43"/>
      <c r="D28" s="40"/>
      <c r="E28" s="41" t="str">
        <f t="shared" si="0"/>
        <v/>
      </c>
    </row>
    <row r="29" spans="2:8" hidden="1">
      <c r="B29" s="27">
        <f t="shared" si="1"/>
        <v>46098</v>
      </c>
      <c r="C29" s="43"/>
      <c r="D29" s="40"/>
      <c r="E29" s="41" t="str">
        <f t="shared" si="0"/>
        <v/>
      </c>
    </row>
    <row r="30" spans="2:8" hidden="1">
      <c r="B30" s="45">
        <f t="shared" si="1"/>
        <v>46099</v>
      </c>
      <c r="C30" s="49"/>
      <c r="D30" s="50"/>
      <c r="E30" s="51" t="str">
        <f t="shared" si="0"/>
        <v/>
      </c>
    </row>
    <row r="31" spans="2:8" hidden="1">
      <c r="B31" s="108">
        <f t="shared" si="1"/>
        <v>46100</v>
      </c>
      <c r="C31" s="109"/>
      <c r="D31" s="110"/>
      <c r="E31" s="111" t="str">
        <f t="shared" si="0"/>
        <v/>
      </c>
    </row>
    <row r="32" spans="2:8">
      <c r="B32" s="108">
        <f>WORKDAY(B20,1)</f>
        <v>46086</v>
      </c>
      <c r="C32" s="120">
        <v>28741</v>
      </c>
      <c r="D32" s="40">
        <v>31.173999999999999</v>
      </c>
      <c r="E32" s="41">
        <f t="shared" si="0"/>
        <v>895971.93400000001</v>
      </c>
      <c r="H32" s="66"/>
    </row>
    <row r="33" spans="2:8">
      <c r="B33" s="27">
        <f t="shared" si="1"/>
        <v>46087</v>
      </c>
      <c r="C33" s="120">
        <v>29077</v>
      </c>
      <c r="D33" s="40">
        <v>30.814299999999999</v>
      </c>
      <c r="E33" s="41">
        <f t="shared" si="0"/>
        <v>895987.40110000002</v>
      </c>
      <c r="H33" s="66"/>
    </row>
    <row r="34" spans="2:8">
      <c r="B34" s="27">
        <f t="shared" si="1"/>
        <v>46090</v>
      </c>
      <c r="C34" s="120">
        <v>28812</v>
      </c>
      <c r="D34" s="40">
        <v>31.0976</v>
      </c>
      <c r="E34" s="41">
        <f t="shared" si="0"/>
        <v>895984.05119999999</v>
      </c>
      <c r="H34" s="66"/>
    </row>
    <row r="35" spans="2:8">
      <c r="B35" s="27">
        <f t="shared" si="1"/>
        <v>46091</v>
      </c>
      <c r="C35" s="120">
        <v>27201</v>
      </c>
      <c r="D35" s="40">
        <v>32.939599999999999</v>
      </c>
      <c r="E35" s="41">
        <f t="shared" si="0"/>
        <v>895990.05959999992</v>
      </c>
      <c r="H35" s="66"/>
    </row>
    <row r="36" spans="2:8">
      <c r="B36" s="45">
        <f t="shared" si="1"/>
        <v>46092</v>
      </c>
      <c r="C36" s="49">
        <v>26878</v>
      </c>
      <c r="D36" s="50">
        <v>33.3352</v>
      </c>
      <c r="E36" s="51">
        <v>895983.50560000003</v>
      </c>
      <c r="H36" s="66"/>
    </row>
    <row r="37" spans="2:8">
      <c r="B37" s="27"/>
      <c r="C37" s="107"/>
      <c r="D37" s="63"/>
      <c r="E37" s="62"/>
    </row>
    <row r="38" spans="2:8" ht="15" thickBot="1">
      <c r="B38" s="47" t="s">
        <v>19</v>
      </c>
      <c r="C38" s="36">
        <f>SUM(C17:C37)</f>
        <v>253721</v>
      </c>
      <c r="D38" s="37">
        <f>E38/C38</f>
        <v>31.78239450144056</v>
      </c>
      <c r="E38" s="35">
        <f>SUM(E17:E37)</f>
        <v>8063860.9153000005</v>
      </c>
    </row>
    <row r="39" spans="2:8" ht="15" thickTop="1"/>
  </sheetData>
  <conditionalFormatting sqref="C17:E37">
    <cfRule type="expression" dxfId="53" priority="1">
      <formula>$D17&gt;#REF!</formula>
    </cfRule>
    <cfRule type="expression" dxfId="52" priority="2">
      <formula>#REF!&gt;#REF!</formula>
    </cfRule>
  </conditionalFormatting>
  <pageMargins left="0.7" right="0.7" top="0.75" bottom="0.75" header="0.3" footer="0.3"/>
  <pageSetup paperSize="9" orientation="portrait" r:id="rId1"/>
  <ignoredErrors>
    <ignoredError sqref="B32 D38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6F01A-25AB-48A5-BEE9-BD226AC7FBAD}">
  <dimension ref="B1:L248"/>
  <sheetViews>
    <sheetView showGridLines="0" zoomScaleNormal="100" workbookViewId="0">
      <pane ySplit="9" topLeftCell="A14" activePane="bottomLeft" state="frozen"/>
      <selection pane="bottomLeft"/>
    </sheetView>
  </sheetViews>
  <sheetFormatPr defaultColWidth="9.453125" defaultRowHeight="11.5"/>
  <cols>
    <col min="1" max="1" width="9.453125" style="67"/>
    <col min="2" max="2" width="17.54296875" style="69" customWidth="1"/>
    <col min="3" max="3" width="16.54296875" style="70" customWidth="1"/>
    <col min="4" max="4" width="17.81640625" style="71" customWidth="1"/>
    <col min="5" max="5" width="16.54296875" style="68" customWidth="1"/>
    <col min="6" max="6" width="20" style="71" bestFit="1" customWidth="1"/>
    <col min="7" max="7" width="8.1796875" style="67" customWidth="1"/>
    <col min="8" max="8" width="26.453125" style="67" bestFit="1" customWidth="1"/>
    <col min="9" max="9" width="20.453125" style="67" bestFit="1" customWidth="1"/>
    <col min="10" max="10" width="18.81640625" style="67" customWidth="1"/>
    <col min="11" max="11" width="17.54296875" style="67" bestFit="1" customWidth="1"/>
    <col min="12" max="16384" width="9.453125" style="67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4.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4.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4.5">
      <c r="B9" s="75"/>
      <c r="C9" s="73"/>
      <c r="D9" s="73"/>
      <c r="E9" s="73"/>
      <c r="F9" s="73"/>
      <c r="G9" s="74"/>
      <c r="I9" s="74"/>
      <c r="J9" s="74"/>
    </row>
    <row r="10" spans="2:10" s="23" customFormat="1" ht="14.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4.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46084</v>
      </c>
      <c r="C15" s="59">
        <f>SUMIF(F21:F5001,F15,C21:C5001)</f>
        <v>28971</v>
      </c>
      <c r="D15" s="60">
        <f>E15/C15</f>
        <v>30.927093990542264</v>
      </c>
      <c r="E15" s="60">
        <f>SUMIF(F21:F5001,F15,E21:E5001)</f>
        <v>895988.84</v>
      </c>
      <c r="F15" s="61" t="s">
        <v>12</v>
      </c>
    </row>
    <row r="16" spans="2:10">
      <c r="B16" s="26">
        <f>B15</f>
        <v>46084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5">
      <c r="B17" s="26">
        <f>B16</f>
        <v>46084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5">
      <c r="B18" s="26">
        <f>B17</f>
        <v>46084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31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3">
      <c r="B21" s="113">
        <v>46084.378923611112</v>
      </c>
      <c r="C21" s="114">
        <v>877</v>
      </c>
      <c r="D21" s="115">
        <v>31.26</v>
      </c>
      <c r="E21" s="115">
        <f>+C21*D21</f>
        <v>27415.02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46084.379050925927</v>
      </c>
      <c r="C22" s="114">
        <v>180</v>
      </c>
      <c r="D22" s="115">
        <v>31.2</v>
      </c>
      <c r="E22" s="115">
        <f t="shared" ref="E22:E85" si="0">+C22*D22</f>
        <v>5616</v>
      </c>
      <c r="F22" s="61" t="s">
        <v>12</v>
      </c>
    </row>
    <row r="23" spans="2:12">
      <c r="B23" s="113">
        <v>46084.381724537037</v>
      </c>
      <c r="C23" s="114">
        <v>292</v>
      </c>
      <c r="D23" s="115">
        <v>31.24</v>
      </c>
      <c r="E23" s="115">
        <f t="shared" si="0"/>
        <v>9122.08</v>
      </c>
      <c r="F23" s="61" t="s">
        <v>12</v>
      </c>
    </row>
    <row r="24" spans="2:12">
      <c r="B24" s="113">
        <v>46084.382650462961</v>
      </c>
      <c r="C24" s="114">
        <v>430</v>
      </c>
      <c r="D24" s="115">
        <v>31.24</v>
      </c>
      <c r="E24" s="115">
        <f t="shared" si="0"/>
        <v>13433.199999999999</v>
      </c>
      <c r="F24" s="61" t="s">
        <v>12</v>
      </c>
    </row>
    <row r="25" spans="2:12">
      <c r="B25" s="113">
        <v>46084.384710648148</v>
      </c>
      <c r="C25" s="114">
        <v>269</v>
      </c>
      <c r="D25" s="115">
        <v>31.24</v>
      </c>
      <c r="E25" s="115">
        <f t="shared" si="0"/>
        <v>8403.56</v>
      </c>
      <c r="F25" s="61" t="s">
        <v>12</v>
      </c>
    </row>
    <row r="26" spans="2:12">
      <c r="B26" s="113">
        <v>46084.386145833334</v>
      </c>
      <c r="C26" s="114">
        <v>545</v>
      </c>
      <c r="D26" s="115">
        <v>31.3</v>
      </c>
      <c r="E26" s="115">
        <f t="shared" si="0"/>
        <v>17058.5</v>
      </c>
      <c r="F26" s="61" t="s">
        <v>12</v>
      </c>
    </row>
    <row r="27" spans="2:12">
      <c r="B27" s="113">
        <v>46084.388298611113</v>
      </c>
      <c r="C27" s="114">
        <v>213</v>
      </c>
      <c r="D27" s="115">
        <v>31.28</v>
      </c>
      <c r="E27" s="115">
        <f t="shared" si="0"/>
        <v>6662.64</v>
      </c>
      <c r="F27" s="61" t="s">
        <v>12</v>
      </c>
    </row>
    <row r="28" spans="2:12">
      <c r="B28" s="113">
        <v>46084.390625</v>
      </c>
      <c r="C28" s="114">
        <v>329</v>
      </c>
      <c r="D28" s="115">
        <v>31.26</v>
      </c>
      <c r="E28" s="115">
        <f t="shared" si="0"/>
        <v>10284.540000000001</v>
      </c>
      <c r="F28" s="61" t="s">
        <v>12</v>
      </c>
    </row>
    <row r="29" spans="2:12">
      <c r="B29" s="113">
        <v>46084.391562500001</v>
      </c>
      <c r="C29" s="114">
        <v>1</v>
      </c>
      <c r="D29" s="115">
        <v>31.2</v>
      </c>
      <c r="E29" s="115">
        <f t="shared" si="0"/>
        <v>31.2</v>
      </c>
      <c r="F29" s="61" t="s">
        <v>12</v>
      </c>
    </row>
    <row r="30" spans="2:12">
      <c r="B30" s="113">
        <v>46084.39340277778</v>
      </c>
      <c r="C30" s="114">
        <v>256</v>
      </c>
      <c r="D30" s="115">
        <v>31.2</v>
      </c>
      <c r="E30" s="115">
        <f t="shared" si="0"/>
        <v>7987.2</v>
      </c>
      <c r="F30" s="61" t="s">
        <v>12</v>
      </c>
    </row>
    <row r="31" spans="2:12">
      <c r="B31" s="113">
        <v>46084.393599537034</v>
      </c>
      <c r="C31" s="114">
        <v>522</v>
      </c>
      <c r="D31" s="115">
        <v>31.16</v>
      </c>
      <c r="E31" s="115">
        <f t="shared" si="0"/>
        <v>16265.52</v>
      </c>
      <c r="F31" s="61" t="s">
        <v>12</v>
      </c>
    </row>
    <row r="32" spans="2:12">
      <c r="B32" s="113">
        <v>46084.396550925929</v>
      </c>
      <c r="C32" s="114">
        <v>434</v>
      </c>
      <c r="D32" s="115">
        <v>31.18</v>
      </c>
      <c r="E32" s="115">
        <f t="shared" si="0"/>
        <v>13532.119999999999</v>
      </c>
      <c r="F32" s="61" t="s">
        <v>12</v>
      </c>
    </row>
    <row r="33" spans="2:6">
      <c r="B33" s="113">
        <v>46084.397372685184</v>
      </c>
      <c r="C33" s="114">
        <v>113</v>
      </c>
      <c r="D33" s="115">
        <v>31.08</v>
      </c>
      <c r="E33" s="115">
        <f t="shared" si="0"/>
        <v>3512.04</v>
      </c>
      <c r="F33" s="61" t="s">
        <v>12</v>
      </c>
    </row>
    <row r="34" spans="2:6">
      <c r="B34" s="113">
        <v>46084.401377314818</v>
      </c>
      <c r="C34" s="114">
        <v>105</v>
      </c>
      <c r="D34" s="115">
        <v>31.1</v>
      </c>
      <c r="E34" s="115">
        <f t="shared" si="0"/>
        <v>3265.5</v>
      </c>
      <c r="F34" s="61" t="s">
        <v>12</v>
      </c>
    </row>
    <row r="35" spans="2:6">
      <c r="B35" s="113">
        <v>46084.401377314818</v>
      </c>
      <c r="C35" s="114">
        <v>336</v>
      </c>
      <c r="D35" s="115">
        <v>31.1</v>
      </c>
      <c r="E35" s="115">
        <f t="shared" si="0"/>
        <v>10449.6</v>
      </c>
      <c r="F35" s="61" t="s">
        <v>12</v>
      </c>
    </row>
    <row r="36" spans="2:6">
      <c r="B36" s="113">
        <v>46084.404895833337</v>
      </c>
      <c r="C36" s="114">
        <v>442</v>
      </c>
      <c r="D36" s="115">
        <v>31.1</v>
      </c>
      <c r="E36" s="115">
        <f t="shared" si="0"/>
        <v>13746.2</v>
      </c>
      <c r="F36" s="61" t="s">
        <v>12</v>
      </c>
    </row>
    <row r="37" spans="2:6">
      <c r="B37" s="113">
        <v>46084.405358796299</v>
      </c>
      <c r="C37" s="114">
        <v>113</v>
      </c>
      <c r="D37" s="115">
        <v>31.06</v>
      </c>
      <c r="E37" s="115">
        <f t="shared" si="0"/>
        <v>3509.7799999999997</v>
      </c>
      <c r="F37" s="61" t="s">
        <v>12</v>
      </c>
    </row>
    <row r="38" spans="2:6">
      <c r="B38" s="113">
        <v>46084.408437500002</v>
      </c>
      <c r="C38" s="114">
        <v>31</v>
      </c>
      <c r="D38" s="115">
        <v>30.94</v>
      </c>
      <c r="E38" s="115">
        <f t="shared" si="0"/>
        <v>959.14</v>
      </c>
      <c r="F38" s="61" t="s">
        <v>12</v>
      </c>
    </row>
    <row r="39" spans="2:6">
      <c r="B39" s="113">
        <v>46084.408437500002</v>
      </c>
      <c r="C39" s="114">
        <v>135</v>
      </c>
      <c r="D39" s="115">
        <v>30.94</v>
      </c>
      <c r="E39" s="115">
        <f t="shared" si="0"/>
        <v>4176.9000000000005</v>
      </c>
      <c r="F39" s="61" t="s">
        <v>12</v>
      </c>
    </row>
    <row r="40" spans="2:6">
      <c r="B40" s="113">
        <v>46084.410520833335</v>
      </c>
      <c r="C40" s="114">
        <v>339</v>
      </c>
      <c r="D40" s="115">
        <v>30.98</v>
      </c>
      <c r="E40" s="115">
        <f t="shared" si="0"/>
        <v>10502.22</v>
      </c>
      <c r="F40" s="61" t="s">
        <v>12</v>
      </c>
    </row>
    <row r="41" spans="2:6">
      <c r="B41" s="113">
        <v>46084.411666666667</v>
      </c>
      <c r="C41" s="114">
        <v>110</v>
      </c>
      <c r="D41" s="115">
        <v>30.92</v>
      </c>
      <c r="E41" s="115">
        <f t="shared" si="0"/>
        <v>3401.2000000000003</v>
      </c>
      <c r="F41" s="61" t="s">
        <v>12</v>
      </c>
    </row>
    <row r="42" spans="2:6">
      <c r="B42" s="113">
        <v>46084.413738425923</v>
      </c>
      <c r="C42" s="114">
        <v>83</v>
      </c>
      <c r="D42" s="115">
        <v>30.84</v>
      </c>
      <c r="E42" s="115">
        <f t="shared" si="0"/>
        <v>2559.7199999999998</v>
      </c>
      <c r="F42" s="61" t="s">
        <v>12</v>
      </c>
    </row>
    <row r="43" spans="2:6">
      <c r="B43" s="113">
        <v>46084.413738425923</v>
      </c>
      <c r="C43" s="114">
        <v>21</v>
      </c>
      <c r="D43" s="115">
        <v>30.84</v>
      </c>
      <c r="E43" s="115">
        <f t="shared" si="0"/>
        <v>647.64</v>
      </c>
      <c r="F43" s="61" t="s">
        <v>12</v>
      </c>
    </row>
    <row r="44" spans="2:6">
      <c r="B44" s="113">
        <v>46084.414224537039</v>
      </c>
      <c r="C44" s="114">
        <v>181</v>
      </c>
      <c r="D44" s="115">
        <v>30.78</v>
      </c>
      <c r="E44" s="115">
        <f t="shared" si="0"/>
        <v>5571.18</v>
      </c>
      <c r="F44" s="61" t="s">
        <v>12</v>
      </c>
    </row>
    <row r="45" spans="2:6">
      <c r="B45" s="113">
        <v>46084.418645833335</v>
      </c>
      <c r="C45" s="114">
        <v>279</v>
      </c>
      <c r="D45" s="115">
        <v>30.84</v>
      </c>
      <c r="E45" s="115">
        <f t="shared" si="0"/>
        <v>8604.36</v>
      </c>
      <c r="F45" s="61" t="s">
        <v>12</v>
      </c>
    </row>
    <row r="46" spans="2:6">
      <c r="B46" s="113">
        <v>46084.418645833335</v>
      </c>
      <c r="C46" s="114">
        <v>90</v>
      </c>
      <c r="D46" s="115">
        <v>30.84</v>
      </c>
      <c r="E46" s="115">
        <f t="shared" si="0"/>
        <v>2775.6</v>
      </c>
      <c r="F46" s="61" t="s">
        <v>12</v>
      </c>
    </row>
    <row r="47" spans="2:6">
      <c r="B47" s="113">
        <v>46084.423900462964</v>
      </c>
      <c r="C47" s="114">
        <v>433</v>
      </c>
      <c r="D47" s="115">
        <v>30.98</v>
      </c>
      <c r="E47" s="115">
        <f t="shared" si="0"/>
        <v>13414.34</v>
      </c>
      <c r="F47" s="61" t="s">
        <v>12</v>
      </c>
    </row>
    <row r="48" spans="2:6">
      <c r="B48" s="113">
        <v>46084.425208333334</v>
      </c>
      <c r="C48" s="114">
        <v>251</v>
      </c>
      <c r="D48" s="115">
        <v>31</v>
      </c>
      <c r="E48" s="115">
        <f t="shared" si="0"/>
        <v>7781</v>
      </c>
      <c r="F48" s="61" t="s">
        <v>12</v>
      </c>
    </row>
    <row r="49" spans="2:6">
      <c r="B49" s="113">
        <v>46084.427673611113</v>
      </c>
      <c r="C49" s="114">
        <v>45</v>
      </c>
      <c r="D49" s="115">
        <v>30.94</v>
      </c>
      <c r="E49" s="115">
        <f t="shared" si="0"/>
        <v>1392.3</v>
      </c>
      <c r="F49" s="61" t="s">
        <v>12</v>
      </c>
    </row>
    <row r="50" spans="2:6">
      <c r="B50" s="113">
        <v>46084.430254629631</v>
      </c>
      <c r="C50" s="114">
        <v>329</v>
      </c>
      <c r="D50" s="115">
        <v>30.9</v>
      </c>
      <c r="E50" s="115">
        <f t="shared" si="0"/>
        <v>10166.1</v>
      </c>
      <c r="F50" s="61" t="s">
        <v>12</v>
      </c>
    </row>
    <row r="51" spans="2:6">
      <c r="B51" s="113">
        <v>46084.432118055556</v>
      </c>
      <c r="C51" s="114">
        <v>101</v>
      </c>
      <c r="D51" s="115">
        <v>30.82</v>
      </c>
      <c r="E51" s="115">
        <f t="shared" si="0"/>
        <v>3112.82</v>
      </c>
      <c r="F51" s="61" t="s">
        <v>12</v>
      </c>
    </row>
    <row r="52" spans="2:6">
      <c r="B52" s="113">
        <v>46084.434606481482</v>
      </c>
      <c r="C52" s="114">
        <v>214</v>
      </c>
      <c r="D52" s="115">
        <v>30.82</v>
      </c>
      <c r="E52" s="115">
        <f t="shared" si="0"/>
        <v>6595.4800000000005</v>
      </c>
      <c r="F52" s="61" t="s">
        <v>12</v>
      </c>
    </row>
    <row r="53" spans="2:6">
      <c r="B53" s="113">
        <v>46084.441319444442</v>
      </c>
      <c r="C53" s="114">
        <v>492</v>
      </c>
      <c r="D53" s="115">
        <v>30.76</v>
      </c>
      <c r="E53" s="115">
        <f t="shared" si="0"/>
        <v>15133.92</v>
      </c>
      <c r="F53" s="61" t="s">
        <v>12</v>
      </c>
    </row>
    <row r="54" spans="2:6">
      <c r="B54" s="113">
        <v>46084.443182870367</v>
      </c>
      <c r="C54" s="114">
        <v>99</v>
      </c>
      <c r="D54" s="115">
        <v>30.76</v>
      </c>
      <c r="E54" s="115">
        <f t="shared" si="0"/>
        <v>3045.2400000000002</v>
      </c>
      <c r="F54" s="61" t="s">
        <v>12</v>
      </c>
    </row>
    <row r="55" spans="2:6">
      <c r="B55" s="113">
        <v>46084.446168981478</v>
      </c>
      <c r="C55" s="114">
        <v>371</v>
      </c>
      <c r="D55" s="115">
        <v>30.82</v>
      </c>
      <c r="E55" s="115">
        <f t="shared" si="0"/>
        <v>11434.22</v>
      </c>
      <c r="F55" s="61" t="s">
        <v>12</v>
      </c>
    </row>
    <row r="56" spans="2:6">
      <c r="B56" s="113">
        <v>46084.448506944442</v>
      </c>
      <c r="C56" s="114">
        <v>163</v>
      </c>
      <c r="D56" s="115">
        <v>30.78</v>
      </c>
      <c r="E56" s="115">
        <f t="shared" si="0"/>
        <v>5017.1400000000003</v>
      </c>
      <c r="F56" s="61" t="s">
        <v>12</v>
      </c>
    </row>
    <row r="57" spans="2:6">
      <c r="B57" s="113">
        <v>46084.453622685185</v>
      </c>
      <c r="C57" s="114">
        <v>259</v>
      </c>
      <c r="D57" s="115">
        <v>30.92</v>
      </c>
      <c r="E57" s="115">
        <f t="shared" si="0"/>
        <v>8008.2800000000007</v>
      </c>
      <c r="F57" s="61" t="s">
        <v>12</v>
      </c>
    </row>
    <row r="58" spans="2:6">
      <c r="B58" s="113">
        <v>46084.454745370371</v>
      </c>
      <c r="C58" s="114">
        <v>6</v>
      </c>
      <c r="D58" s="115">
        <v>30.86</v>
      </c>
      <c r="E58" s="115">
        <f t="shared" si="0"/>
        <v>185.16</v>
      </c>
      <c r="F58" s="61" t="s">
        <v>12</v>
      </c>
    </row>
    <row r="59" spans="2:6">
      <c r="B59" s="113">
        <v>46084.454745370371</v>
      </c>
      <c r="C59" s="114">
        <v>149</v>
      </c>
      <c r="D59" s="115">
        <v>30.86</v>
      </c>
      <c r="E59" s="115">
        <f t="shared" si="0"/>
        <v>4598.1400000000003</v>
      </c>
      <c r="F59" s="61" t="s">
        <v>12</v>
      </c>
    </row>
    <row r="60" spans="2:6">
      <c r="B60" s="113">
        <v>46084.463680555556</v>
      </c>
      <c r="C60" s="114">
        <v>558</v>
      </c>
      <c r="D60" s="115">
        <v>30.84</v>
      </c>
      <c r="E60" s="115">
        <f t="shared" si="0"/>
        <v>17208.72</v>
      </c>
      <c r="F60" s="61" t="s">
        <v>12</v>
      </c>
    </row>
    <row r="61" spans="2:6">
      <c r="B61" s="113">
        <v>46084.464305555557</v>
      </c>
      <c r="C61" s="114">
        <v>18</v>
      </c>
      <c r="D61" s="115">
        <v>30.8</v>
      </c>
      <c r="E61" s="115">
        <f t="shared" si="0"/>
        <v>554.4</v>
      </c>
      <c r="F61" s="61" t="s">
        <v>12</v>
      </c>
    </row>
    <row r="62" spans="2:6">
      <c r="B62" s="113">
        <v>46084.464305555557</v>
      </c>
      <c r="C62" s="114">
        <v>113</v>
      </c>
      <c r="D62" s="115">
        <v>30.8</v>
      </c>
      <c r="E62" s="115">
        <f t="shared" si="0"/>
        <v>3480.4</v>
      </c>
      <c r="F62" s="61" t="s">
        <v>12</v>
      </c>
    </row>
    <row r="63" spans="2:6">
      <c r="B63" s="113">
        <v>46084.465937499997</v>
      </c>
      <c r="C63" s="114">
        <v>96</v>
      </c>
      <c r="D63" s="115">
        <v>30.74</v>
      </c>
      <c r="E63" s="115">
        <f t="shared" si="0"/>
        <v>2951.04</v>
      </c>
      <c r="F63" s="61" t="s">
        <v>12</v>
      </c>
    </row>
    <row r="64" spans="2:6">
      <c r="B64" s="113">
        <v>46084.466516203705</v>
      </c>
      <c r="C64" s="114">
        <v>102</v>
      </c>
      <c r="D64" s="115">
        <v>30.72</v>
      </c>
      <c r="E64" s="115">
        <f t="shared" si="0"/>
        <v>3133.44</v>
      </c>
      <c r="F64" s="61" t="s">
        <v>12</v>
      </c>
    </row>
    <row r="65" spans="2:6">
      <c r="B65" s="113">
        <v>46084.469675925924</v>
      </c>
      <c r="C65" s="114">
        <v>101</v>
      </c>
      <c r="D65" s="115">
        <v>30.68</v>
      </c>
      <c r="E65" s="115">
        <f t="shared" si="0"/>
        <v>3098.68</v>
      </c>
      <c r="F65" s="61" t="s">
        <v>12</v>
      </c>
    </row>
    <row r="66" spans="2:6">
      <c r="B66" s="113">
        <v>46084.469733796293</v>
      </c>
      <c r="C66" s="114">
        <v>55</v>
      </c>
      <c r="D66" s="115">
        <v>30.66</v>
      </c>
      <c r="E66" s="115">
        <f t="shared" si="0"/>
        <v>1686.3</v>
      </c>
      <c r="F66" s="61" t="s">
        <v>12</v>
      </c>
    </row>
    <row r="67" spans="2:6">
      <c r="B67" s="113">
        <v>46084.471018518518</v>
      </c>
      <c r="C67" s="114">
        <v>65</v>
      </c>
      <c r="D67" s="115">
        <v>30.68</v>
      </c>
      <c r="E67" s="115">
        <f t="shared" si="0"/>
        <v>1994.2</v>
      </c>
      <c r="F67" s="61" t="s">
        <v>12</v>
      </c>
    </row>
    <row r="68" spans="2:6">
      <c r="B68" s="113">
        <v>46084.471909722219</v>
      </c>
      <c r="C68" s="114">
        <v>105</v>
      </c>
      <c r="D68" s="115">
        <v>30.62</v>
      </c>
      <c r="E68" s="115">
        <f t="shared" si="0"/>
        <v>3215.1</v>
      </c>
      <c r="F68" s="61" t="s">
        <v>12</v>
      </c>
    </row>
    <row r="69" spans="2:6">
      <c r="B69" s="113">
        <v>46084.473692129628</v>
      </c>
      <c r="C69" s="114">
        <v>12</v>
      </c>
      <c r="D69" s="115">
        <v>30.6</v>
      </c>
      <c r="E69" s="115">
        <f t="shared" si="0"/>
        <v>367.20000000000005</v>
      </c>
      <c r="F69" s="61" t="s">
        <v>12</v>
      </c>
    </row>
    <row r="70" spans="2:6">
      <c r="B70" s="113">
        <v>46084.473692129628</v>
      </c>
      <c r="C70" s="114">
        <v>86</v>
      </c>
      <c r="D70" s="115">
        <v>30.6</v>
      </c>
      <c r="E70" s="115">
        <f t="shared" si="0"/>
        <v>2631.6</v>
      </c>
      <c r="F70" s="61" t="s">
        <v>12</v>
      </c>
    </row>
    <row r="71" spans="2:6">
      <c r="B71" s="113">
        <v>46084.475555555553</v>
      </c>
      <c r="C71" s="114">
        <v>101</v>
      </c>
      <c r="D71" s="115">
        <v>30.56</v>
      </c>
      <c r="E71" s="115">
        <f t="shared" si="0"/>
        <v>3086.56</v>
      </c>
      <c r="F71" s="61" t="s">
        <v>12</v>
      </c>
    </row>
    <row r="72" spans="2:6">
      <c r="B72" s="113">
        <v>46084.477453703701</v>
      </c>
      <c r="C72" s="114">
        <v>45</v>
      </c>
      <c r="D72" s="115">
        <v>30.58</v>
      </c>
      <c r="E72" s="115">
        <f t="shared" si="0"/>
        <v>1376.1</v>
      </c>
      <c r="F72" s="61" t="s">
        <v>12</v>
      </c>
    </row>
    <row r="73" spans="2:6">
      <c r="B73" s="113">
        <v>46084.482395833336</v>
      </c>
      <c r="C73" s="114">
        <v>303</v>
      </c>
      <c r="D73" s="115">
        <v>30.68</v>
      </c>
      <c r="E73" s="115">
        <f t="shared" si="0"/>
        <v>9296.0399999999991</v>
      </c>
      <c r="F73" s="61" t="s">
        <v>12</v>
      </c>
    </row>
    <row r="74" spans="2:6">
      <c r="B74" s="113">
        <v>46084.484606481485</v>
      </c>
      <c r="C74" s="114">
        <v>8</v>
      </c>
      <c r="D74" s="115">
        <v>30.64</v>
      </c>
      <c r="E74" s="115">
        <f t="shared" si="0"/>
        <v>245.12</v>
      </c>
      <c r="F74" s="61" t="s">
        <v>12</v>
      </c>
    </row>
    <row r="75" spans="2:6">
      <c r="B75" s="113">
        <v>46084.484826388885</v>
      </c>
      <c r="C75" s="114">
        <v>3</v>
      </c>
      <c r="D75" s="115">
        <v>30.64</v>
      </c>
      <c r="E75" s="115">
        <f t="shared" si="0"/>
        <v>91.92</v>
      </c>
      <c r="F75" s="61" t="s">
        <v>12</v>
      </c>
    </row>
    <row r="76" spans="2:6">
      <c r="B76" s="113">
        <v>46084.48505787037</v>
      </c>
      <c r="C76" s="114">
        <v>31</v>
      </c>
      <c r="D76" s="115">
        <v>30.64</v>
      </c>
      <c r="E76" s="115">
        <f t="shared" si="0"/>
        <v>949.84</v>
      </c>
      <c r="F76" s="61" t="s">
        <v>12</v>
      </c>
    </row>
    <row r="77" spans="2:6">
      <c r="B77" s="113">
        <v>46084.486006944448</v>
      </c>
      <c r="C77" s="114">
        <v>227</v>
      </c>
      <c r="D77" s="115">
        <v>30.62</v>
      </c>
      <c r="E77" s="115">
        <f t="shared" si="0"/>
        <v>6950.74</v>
      </c>
      <c r="F77" s="61" t="s">
        <v>12</v>
      </c>
    </row>
    <row r="78" spans="2:6">
      <c r="B78" s="113">
        <v>46084.494155092594</v>
      </c>
      <c r="C78" s="114">
        <v>458</v>
      </c>
      <c r="D78" s="115">
        <v>30.78</v>
      </c>
      <c r="E78" s="115">
        <f t="shared" si="0"/>
        <v>14097.24</v>
      </c>
      <c r="F78" s="61" t="s">
        <v>12</v>
      </c>
    </row>
    <row r="79" spans="2:6">
      <c r="B79" s="113">
        <v>46084.498043981483</v>
      </c>
      <c r="C79" s="114">
        <v>224</v>
      </c>
      <c r="D79" s="115">
        <v>30.78</v>
      </c>
      <c r="E79" s="115">
        <f t="shared" si="0"/>
        <v>6894.72</v>
      </c>
      <c r="F79" s="61" t="s">
        <v>12</v>
      </c>
    </row>
    <row r="80" spans="2:6">
      <c r="B80" s="113">
        <v>46084.499432870369</v>
      </c>
      <c r="C80" s="114">
        <v>52</v>
      </c>
      <c r="D80" s="115">
        <v>30.7</v>
      </c>
      <c r="E80" s="115">
        <f t="shared" si="0"/>
        <v>1596.3999999999999</v>
      </c>
      <c r="F80" s="61" t="s">
        <v>12</v>
      </c>
    </row>
    <row r="81" spans="2:6">
      <c r="B81" s="113">
        <v>46084.49962962963</v>
      </c>
      <c r="C81" s="114">
        <v>1</v>
      </c>
      <c r="D81" s="115">
        <v>30.7</v>
      </c>
      <c r="E81" s="115">
        <f t="shared" si="0"/>
        <v>30.7</v>
      </c>
      <c r="F81" s="61" t="s">
        <v>12</v>
      </c>
    </row>
    <row r="82" spans="2:6">
      <c r="B82" s="113">
        <v>46084.499930555554</v>
      </c>
      <c r="C82" s="114">
        <v>51</v>
      </c>
      <c r="D82" s="115">
        <v>30.7</v>
      </c>
      <c r="E82" s="115">
        <f t="shared" si="0"/>
        <v>1565.7</v>
      </c>
      <c r="F82" s="61" t="s">
        <v>12</v>
      </c>
    </row>
    <row r="83" spans="2:6">
      <c r="B83" s="113">
        <v>46084.502476851849</v>
      </c>
      <c r="C83" s="114">
        <v>127</v>
      </c>
      <c r="D83" s="115">
        <v>30.68</v>
      </c>
      <c r="E83" s="115">
        <f t="shared" si="0"/>
        <v>3896.36</v>
      </c>
      <c r="F83" s="61" t="s">
        <v>12</v>
      </c>
    </row>
    <row r="84" spans="2:6">
      <c r="B84" s="113">
        <v>46084.509606481479</v>
      </c>
      <c r="C84" s="114">
        <v>319</v>
      </c>
      <c r="D84" s="115">
        <v>30.66</v>
      </c>
      <c r="E84" s="115">
        <f t="shared" si="0"/>
        <v>9780.5400000000009</v>
      </c>
      <c r="F84" s="61" t="s">
        <v>12</v>
      </c>
    </row>
    <row r="85" spans="2:6">
      <c r="B85" s="113">
        <v>46084.512986111113</v>
      </c>
      <c r="C85" s="114">
        <v>103</v>
      </c>
      <c r="D85" s="115">
        <v>30.6</v>
      </c>
      <c r="E85" s="115">
        <f t="shared" si="0"/>
        <v>3151.8</v>
      </c>
      <c r="F85" s="61" t="s">
        <v>12</v>
      </c>
    </row>
    <row r="86" spans="2:6">
      <c r="B86" s="113">
        <v>46084.513923611114</v>
      </c>
      <c r="C86" s="114">
        <v>109</v>
      </c>
      <c r="D86" s="115">
        <v>30.58</v>
      </c>
      <c r="E86" s="115">
        <f t="shared" ref="E86:E149" si="1">+C86*D86</f>
        <v>3333.22</v>
      </c>
      <c r="F86" s="61" t="s">
        <v>12</v>
      </c>
    </row>
    <row r="87" spans="2:6">
      <c r="B87" s="113">
        <v>46084.515798611108</v>
      </c>
      <c r="C87" s="114">
        <v>100</v>
      </c>
      <c r="D87" s="115">
        <v>30.54</v>
      </c>
      <c r="E87" s="115">
        <f t="shared" si="1"/>
        <v>3054</v>
      </c>
      <c r="F87" s="61" t="s">
        <v>12</v>
      </c>
    </row>
    <row r="88" spans="2:6">
      <c r="B88" s="113">
        <v>46084.519571759258</v>
      </c>
      <c r="C88" s="114">
        <v>98</v>
      </c>
      <c r="D88" s="115">
        <v>30.52</v>
      </c>
      <c r="E88" s="115">
        <f t="shared" si="1"/>
        <v>2990.96</v>
      </c>
      <c r="F88" s="61" t="s">
        <v>12</v>
      </c>
    </row>
    <row r="89" spans="2:6">
      <c r="B89" s="113">
        <v>46084.521145833336</v>
      </c>
      <c r="C89" s="114">
        <v>141</v>
      </c>
      <c r="D89" s="115">
        <v>30.52</v>
      </c>
      <c r="E89" s="115">
        <f t="shared" si="1"/>
        <v>4303.32</v>
      </c>
      <c r="F89" s="61" t="s">
        <v>12</v>
      </c>
    </row>
    <row r="90" spans="2:6">
      <c r="B90" s="113">
        <v>46084.524918981479</v>
      </c>
      <c r="C90" s="114">
        <v>99</v>
      </c>
      <c r="D90" s="115">
        <v>30.56</v>
      </c>
      <c r="E90" s="115">
        <f t="shared" si="1"/>
        <v>3025.44</v>
      </c>
      <c r="F90" s="61" t="s">
        <v>12</v>
      </c>
    </row>
    <row r="91" spans="2:6">
      <c r="B91" s="113">
        <v>46084.53292824074</v>
      </c>
      <c r="C91" s="114">
        <v>345</v>
      </c>
      <c r="D91" s="115">
        <v>30.7</v>
      </c>
      <c r="E91" s="115">
        <f t="shared" si="1"/>
        <v>10591.5</v>
      </c>
      <c r="F91" s="61" t="s">
        <v>12</v>
      </c>
    </row>
    <row r="92" spans="2:6">
      <c r="B92" s="113">
        <v>46084.540451388886</v>
      </c>
      <c r="C92" s="114">
        <v>310</v>
      </c>
      <c r="D92" s="115">
        <v>30.74</v>
      </c>
      <c r="E92" s="115">
        <f t="shared" si="1"/>
        <v>9529.4</v>
      </c>
      <c r="F92" s="61" t="s">
        <v>12</v>
      </c>
    </row>
    <row r="93" spans="2:6">
      <c r="B93" s="113">
        <v>46084.542708333334</v>
      </c>
      <c r="C93" s="114">
        <v>105</v>
      </c>
      <c r="D93" s="115">
        <v>30.72</v>
      </c>
      <c r="E93" s="115">
        <f t="shared" si="1"/>
        <v>3225.6</v>
      </c>
      <c r="F93" s="61" t="s">
        <v>12</v>
      </c>
    </row>
    <row r="94" spans="2:6">
      <c r="B94" s="113">
        <v>46084.548425925925</v>
      </c>
      <c r="C94" s="114">
        <v>271</v>
      </c>
      <c r="D94" s="115">
        <v>30.72</v>
      </c>
      <c r="E94" s="115">
        <f t="shared" si="1"/>
        <v>8325.119999999999</v>
      </c>
      <c r="F94" s="61" t="s">
        <v>12</v>
      </c>
    </row>
    <row r="95" spans="2:6">
      <c r="B95" s="113">
        <v>46084.558888888889</v>
      </c>
      <c r="C95" s="114">
        <v>164</v>
      </c>
      <c r="D95" s="115">
        <v>30.74</v>
      </c>
      <c r="E95" s="115">
        <f t="shared" si="1"/>
        <v>5041.3599999999997</v>
      </c>
      <c r="F95" s="61" t="s">
        <v>12</v>
      </c>
    </row>
    <row r="96" spans="2:6">
      <c r="B96" s="113">
        <v>46084.562511574077</v>
      </c>
      <c r="C96" s="114">
        <v>105</v>
      </c>
      <c r="D96" s="115">
        <v>30.74</v>
      </c>
      <c r="E96" s="115">
        <f t="shared" si="1"/>
        <v>3227.7</v>
      </c>
      <c r="F96" s="61" t="s">
        <v>12</v>
      </c>
    </row>
    <row r="97" spans="2:6">
      <c r="B97" s="113">
        <v>46084.573159722226</v>
      </c>
      <c r="C97" s="114">
        <v>197</v>
      </c>
      <c r="D97" s="115">
        <v>30.74</v>
      </c>
      <c r="E97" s="115">
        <f t="shared" si="1"/>
        <v>6055.78</v>
      </c>
      <c r="F97" s="61" t="s">
        <v>12</v>
      </c>
    </row>
    <row r="98" spans="2:6">
      <c r="B98" s="113">
        <v>46084.577199074076</v>
      </c>
      <c r="C98" s="114">
        <v>336</v>
      </c>
      <c r="D98" s="115">
        <v>30.72</v>
      </c>
      <c r="E98" s="115">
        <f t="shared" si="1"/>
        <v>10321.92</v>
      </c>
      <c r="F98" s="61" t="s">
        <v>12</v>
      </c>
    </row>
    <row r="99" spans="2:6">
      <c r="B99" s="113">
        <v>46084.577199074076</v>
      </c>
      <c r="C99" s="114">
        <v>137</v>
      </c>
      <c r="D99" s="115">
        <v>30.72</v>
      </c>
      <c r="E99" s="115">
        <f t="shared" si="1"/>
        <v>4208.6399999999994</v>
      </c>
      <c r="F99" s="61" t="s">
        <v>12</v>
      </c>
    </row>
    <row r="100" spans="2:6">
      <c r="B100" s="113">
        <v>46084.583657407406</v>
      </c>
      <c r="C100" s="114">
        <v>326</v>
      </c>
      <c r="D100" s="115">
        <v>30.7</v>
      </c>
      <c r="E100" s="115">
        <f t="shared" si="1"/>
        <v>10008.199999999999</v>
      </c>
      <c r="F100" s="61" t="s">
        <v>12</v>
      </c>
    </row>
    <row r="101" spans="2:6">
      <c r="B101" s="113">
        <v>46084.583749999998</v>
      </c>
      <c r="C101" s="114">
        <v>113</v>
      </c>
      <c r="D101" s="115">
        <v>30.66</v>
      </c>
      <c r="E101" s="115">
        <f t="shared" si="1"/>
        <v>3464.58</v>
      </c>
      <c r="F101" s="61" t="s">
        <v>12</v>
      </c>
    </row>
    <row r="102" spans="2:6">
      <c r="B102" s="113">
        <v>46084.587141203701</v>
      </c>
      <c r="C102" s="114">
        <v>112</v>
      </c>
      <c r="D102" s="115">
        <v>30.68</v>
      </c>
      <c r="E102" s="115">
        <f t="shared" si="1"/>
        <v>3436.16</v>
      </c>
      <c r="F102" s="61" t="s">
        <v>12</v>
      </c>
    </row>
    <row r="103" spans="2:6">
      <c r="B103" s="113">
        <v>46084.592303240737</v>
      </c>
      <c r="C103" s="114">
        <v>270</v>
      </c>
      <c r="D103" s="115">
        <v>30.74</v>
      </c>
      <c r="E103" s="115">
        <f t="shared" si="1"/>
        <v>8299.7999999999993</v>
      </c>
      <c r="F103" s="61" t="s">
        <v>12</v>
      </c>
    </row>
    <row r="104" spans="2:6">
      <c r="B104" s="113">
        <v>46084.598252314812</v>
      </c>
      <c r="C104" s="114">
        <v>271</v>
      </c>
      <c r="D104" s="115">
        <v>30.74</v>
      </c>
      <c r="E104" s="115">
        <f t="shared" si="1"/>
        <v>8330.5399999999991</v>
      </c>
      <c r="F104" s="61" t="s">
        <v>12</v>
      </c>
    </row>
    <row r="105" spans="2:6">
      <c r="B105" s="113">
        <v>46084.599583333336</v>
      </c>
      <c r="C105" s="114">
        <v>96</v>
      </c>
      <c r="D105" s="115">
        <v>30.72</v>
      </c>
      <c r="E105" s="115">
        <f t="shared" si="1"/>
        <v>2949.12</v>
      </c>
      <c r="F105" s="61" t="s">
        <v>12</v>
      </c>
    </row>
    <row r="106" spans="2:6">
      <c r="B106" s="113">
        <v>46084.607488425929</v>
      </c>
      <c r="C106" s="114">
        <v>351</v>
      </c>
      <c r="D106" s="115">
        <v>30.76</v>
      </c>
      <c r="E106" s="115">
        <f t="shared" si="1"/>
        <v>10796.76</v>
      </c>
      <c r="F106" s="61" t="s">
        <v>12</v>
      </c>
    </row>
    <row r="107" spans="2:6">
      <c r="B107" s="113">
        <v>46084.618472222224</v>
      </c>
      <c r="C107" s="114">
        <v>152</v>
      </c>
      <c r="D107" s="115">
        <v>30.72</v>
      </c>
      <c r="E107" s="115">
        <f t="shared" si="1"/>
        <v>4669.4399999999996</v>
      </c>
      <c r="F107" s="61" t="s">
        <v>12</v>
      </c>
    </row>
    <row r="108" spans="2:6">
      <c r="B108" s="113">
        <v>46084.619120370371</v>
      </c>
      <c r="C108" s="114">
        <v>321</v>
      </c>
      <c r="D108" s="115">
        <v>30.7</v>
      </c>
      <c r="E108" s="115">
        <f t="shared" si="1"/>
        <v>9854.6999999999989</v>
      </c>
      <c r="F108" s="61" t="s">
        <v>12</v>
      </c>
    </row>
    <row r="109" spans="2:6">
      <c r="B109" s="113">
        <v>46084.619259259256</v>
      </c>
      <c r="C109" s="114">
        <v>25</v>
      </c>
      <c r="D109" s="115">
        <v>30.7</v>
      </c>
      <c r="E109" s="115">
        <f t="shared" si="1"/>
        <v>767.5</v>
      </c>
      <c r="F109" s="61" t="s">
        <v>12</v>
      </c>
    </row>
    <row r="110" spans="2:6">
      <c r="B110" s="113">
        <v>46084.629652777781</v>
      </c>
      <c r="C110" s="114">
        <v>275</v>
      </c>
      <c r="D110" s="115">
        <v>30.8</v>
      </c>
      <c r="E110" s="115">
        <f t="shared" si="1"/>
        <v>8470</v>
      </c>
      <c r="F110" s="61" t="s">
        <v>12</v>
      </c>
    </row>
    <row r="111" spans="2:6">
      <c r="B111" s="113">
        <v>46084.636261574073</v>
      </c>
      <c r="C111" s="114">
        <v>528</v>
      </c>
      <c r="D111" s="115">
        <v>30.94</v>
      </c>
      <c r="E111" s="115">
        <f t="shared" si="1"/>
        <v>16336.320000000002</v>
      </c>
      <c r="F111" s="61" t="s">
        <v>12</v>
      </c>
    </row>
    <row r="112" spans="2:6">
      <c r="B112" s="113">
        <v>46084.636261574073</v>
      </c>
      <c r="C112" s="114">
        <v>379</v>
      </c>
      <c r="D112" s="115">
        <v>30.92</v>
      </c>
      <c r="E112" s="115">
        <f t="shared" si="1"/>
        <v>11718.68</v>
      </c>
      <c r="F112" s="61" t="s">
        <v>12</v>
      </c>
    </row>
    <row r="113" spans="2:6">
      <c r="B113" s="113">
        <v>46084.639351851853</v>
      </c>
      <c r="C113" s="114">
        <v>99</v>
      </c>
      <c r="D113" s="115">
        <v>30.88</v>
      </c>
      <c r="E113" s="115">
        <f t="shared" si="1"/>
        <v>3057.12</v>
      </c>
      <c r="F113" s="61" t="s">
        <v>12</v>
      </c>
    </row>
    <row r="114" spans="2:6">
      <c r="B114" s="113">
        <v>46084.640983796293</v>
      </c>
      <c r="C114" s="114">
        <v>108</v>
      </c>
      <c r="D114" s="115">
        <v>30.82</v>
      </c>
      <c r="E114" s="115">
        <f t="shared" si="1"/>
        <v>3328.56</v>
      </c>
      <c r="F114" s="61" t="s">
        <v>12</v>
      </c>
    </row>
    <row r="115" spans="2:6">
      <c r="B115" s="113">
        <v>46084.648981481485</v>
      </c>
      <c r="C115" s="114">
        <v>650</v>
      </c>
      <c r="D115" s="115">
        <v>30.98</v>
      </c>
      <c r="E115" s="115">
        <f t="shared" si="1"/>
        <v>20137</v>
      </c>
      <c r="F115" s="61" t="s">
        <v>12</v>
      </c>
    </row>
    <row r="116" spans="2:6">
      <c r="B116" s="113">
        <v>46084.648981481485</v>
      </c>
      <c r="C116" s="114">
        <v>121</v>
      </c>
      <c r="D116" s="115">
        <v>30.96</v>
      </c>
      <c r="E116" s="115">
        <f t="shared" si="1"/>
        <v>3746.1600000000003</v>
      </c>
      <c r="F116" s="61" t="s">
        <v>12</v>
      </c>
    </row>
    <row r="117" spans="2:6">
      <c r="B117" s="113">
        <v>46084.648981481485</v>
      </c>
      <c r="C117" s="114">
        <v>521</v>
      </c>
      <c r="D117" s="115">
        <v>30.96</v>
      </c>
      <c r="E117" s="115">
        <f t="shared" si="1"/>
        <v>16130.16</v>
      </c>
      <c r="F117" s="61" t="s">
        <v>12</v>
      </c>
    </row>
    <row r="118" spans="2:6">
      <c r="B118" s="113">
        <v>46084.65116898148</v>
      </c>
      <c r="C118" s="114">
        <v>223</v>
      </c>
      <c r="D118" s="115">
        <v>30.9</v>
      </c>
      <c r="E118" s="115">
        <f t="shared" si="1"/>
        <v>6890.7</v>
      </c>
      <c r="F118" s="61" t="s">
        <v>12</v>
      </c>
    </row>
    <row r="119" spans="2:6">
      <c r="B119" s="113">
        <v>46084.651562500003</v>
      </c>
      <c r="C119" s="114">
        <v>100</v>
      </c>
      <c r="D119" s="115">
        <v>30.88</v>
      </c>
      <c r="E119" s="115">
        <f t="shared" si="1"/>
        <v>3088</v>
      </c>
      <c r="F119" s="61" t="s">
        <v>12</v>
      </c>
    </row>
    <row r="120" spans="2:6">
      <c r="B120" s="113">
        <v>46084.653136574074</v>
      </c>
      <c r="C120" s="114">
        <v>191</v>
      </c>
      <c r="D120" s="115">
        <v>30.9</v>
      </c>
      <c r="E120" s="115">
        <f t="shared" si="1"/>
        <v>5901.9</v>
      </c>
      <c r="F120" s="61" t="s">
        <v>12</v>
      </c>
    </row>
    <row r="121" spans="2:6">
      <c r="B121" s="113">
        <v>46084.653900462959</v>
      </c>
      <c r="C121" s="114">
        <v>21</v>
      </c>
      <c r="D121" s="115">
        <v>30.84</v>
      </c>
      <c r="E121" s="115">
        <f t="shared" si="1"/>
        <v>647.64</v>
      </c>
      <c r="F121" s="61" t="s">
        <v>12</v>
      </c>
    </row>
    <row r="122" spans="2:6">
      <c r="B122" s="113">
        <v>46084.654687499999</v>
      </c>
      <c r="C122" s="114">
        <v>117</v>
      </c>
      <c r="D122" s="115">
        <v>30.86</v>
      </c>
      <c r="E122" s="115">
        <f t="shared" si="1"/>
        <v>3610.62</v>
      </c>
      <c r="F122" s="61" t="s">
        <v>12</v>
      </c>
    </row>
    <row r="123" spans="2:6">
      <c r="B123" s="113">
        <v>46084.655115740738</v>
      </c>
      <c r="C123" s="114">
        <v>138</v>
      </c>
      <c r="D123" s="115">
        <v>30.9</v>
      </c>
      <c r="E123" s="115">
        <f t="shared" si="1"/>
        <v>4264.2</v>
      </c>
      <c r="F123" s="61" t="s">
        <v>12</v>
      </c>
    </row>
    <row r="124" spans="2:6">
      <c r="B124" s="113">
        <v>46084.659618055557</v>
      </c>
      <c r="C124" s="114">
        <v>303</v>
      </c>
      <c r="D124" s="115">
        <v>30.88</v>
      </c>
      <c r="E124" s="115">
        <f t="shared" si="1"/>
        <v>9356.64</v>
      </c>
      <c r="F124" s="61" t="s">
        <v>12</v>
      </c>
    </row>
    <row r="125" spans="2:6">
      <c r="B125" s="113">
        <v>46084.659756944442</v>
      </c>
      <c r="C125" s="114">
        <v>277</v>
      </c>
      <c r="D125" s="115">
        <v>30.84</v>
      </c>
      <c r="E125" s="115">
        <f t="shared" si="1"/>
        <v>8542.68</v>
      </c>
      <c r="F125" s="61" t="s">
        <v>12</v>
      </c>
    </row>
    <row r="126" spans="2:6">
      <c r="B126" s="113">
        <v>46084.662303240744</v>
      </c>
      <c r="C126" s="114">
        <v>114</v>
      </c>
      <c r="D126" s="115">
        <v>30.88</v>
      </c>
      <c r="E126" s="115">
        <f t="shared" si="1"/>
        <v>3520.3199999999997</v>
      </c>
      <c r="F126" s="61" t="s">
        <v>12</v>
      </c>
    </row>
    <row r="127" spans="2:6">
      <c r="B127" s="113">
        <v>46084.662870370368</v>
      </c>
      <c r="C127" s="114">
        <v>5</v>
      </c>
      <c r="D127" s="115">
        <v>30.82</v>
      </c>
      <c r="E127" s="115">
        <f t="shared" si="1"/>
        <v>154.1</v>
      </c>
      <c r="F127" s="61" t="s">
        <v>12</v>
      </c>
    </row>
    <row r="128" spans="2:6">
      <c r="B128" s="113">
        <v>46084.663877314815</v>
      </c>
      <c r="C128" s="114">
        <v>234</v>
      </c>
      <c r="D128" s="115">
        <v>30.82</v>
      </c>
      <c r="E128" s="115">
        <f t="shared" si="1"/>
        <v>7211.88</v>
      </c>
      <c r="F128" s="61" t="s">
        <v>12</v>
      </c>
    </row>
    <row r="129" spans="2:6">
      <c r="B129" s="113">
        <v>46084.669432870367</v>
      </c>
      <c r="C129" s="114">
        <v>657</v>
      </c>
      <c r="D129" s="115">
        <v>30.88</v>
      </c>
      <c r="E129" s="115">
        <f t="shared" si="1"/>
        <v>20288.16</v>
      </c>
      <c r="F129" s="61" t="s">
        <v>12</v>
      </c>
    </row>
    <row r="130" spans="2:6">
      <c r="B130" s="113">
        <v>46084.672233796293</v>
      </c>
      <c r="C130" s="114">
        <v>506</v>
      </c>
      <c r="D130" s="115">
        <v>30.9</v>
      </c>
      <c r="E130" s="115">
        <f t="shared" si="1"/>
        <v>15635.4</v>
      </c>
      <c r="F130" s="61" t="s">
        <v>12</v>
      </c>
    </row>
    <row r="131" spans="2:6">
      <c r="B131" s="113">
        <v>46084.673726851855</v>
      </c>
      <c r="C131" s="114">
        <v>28</v>
      </c>
      <c r="D131" s="115">
        <v>30.92</v>
      </c>
      <c r="E131" s="115">
        <f t="shared" si="1"/>
        <v>865.76</v>
      </c>
      <c r="F131" s="61" t="s">
        <v>12</v>
      </c>
    </row>
    <row r="132" spans="2:6">
      <c r="B132" s="113">
        <v>46084.673807870371</v>
      </c>
      <c r="C132" s="114">
        <v>32</v>
      </c>
      <c r="D132" s="115">
        <v>30.92</v>
      </c>
      <c r="E132" s="115">
        <f t="shared" si="1"/>
        <v>989.44</v>
      </c>
      <c r="F132" s="61" t="s">
        <v>12</v>
      </c>
    </row>
    <row r="133" spans="2:6">
      <c r="B133" s="113">
        <v>46084.673807870371</v>
      </c>
      <c r="C133" s="114">
        <v>131</v>
      </c>
      <c r="D133" s="115">
        <v>30.92</v>
      </c>
      <c r="E133" s="115">
        <f t="shared" si="1"/>
        <v>4050.5200000000004</v>
      </c>
      <c r="F133" s="61" t="s">
        <v>12</v>
      </c>
    </row>
    <row r="134" spans="2:6">
      <c r="B134" s="113">
        <v>46084.674490740741</v>
      </c>
      <c r="C134" s="114">
        <v>122</v>
      </c>
      <c r="D134" s="115">
        <v>30.9</v>
      </c>
      <c r="E134" s="115">
        <f t="shared" si="1"/>
        <v>3769.7999999999997</v>
      </c>
      <c r="F134" s="61" t="s">
        <v>12</v>
      </c>
    </row>
    <row r="135" spans="2:6">
      <c r="B135" s="113">
        <v>46084.676388888889</v>
      </c>
      <c r="C135" s="114">
        <v>154</v>
      </c>
      <c r="D135" s="115">
        <v>30.96</v>
      </c>
      <c r="E135" s="115">
        <f t="shared" si="1"/>
        <v>4767.84</v>
      </c>
      <c r="F135" s="61" t="s">
        <v>12</v>
      </c>
    </row>
    <row r="136" spans="2:6">
      <c r="B136" s="113">
        <v>46084.677847222221</v>
      </c>
      <c r="C136" s="114">
        <v>109</v>
      </c>
      <c r="D136" s="115">
        <v>30.9</v>
      </c>
      <c r="E136" s="115">
        <f t="shared" si="1"/>
        <v>3368.1</v>
      </c>
      <c r="F136" s="61" t="s">
        <v>12</v>
      </c>
    </row>
    <row r="137" spans="2:6">
      <c r="B137" s="113">
        <v>46084.680150462962</v>
      </c>
      <c r="C137" s="114">
        <v>159</v>
      </c>
      <c r="D137" s="115">
        <v>30.86</v>
      </c>
      <c r="E137" s="115">
        <f t="shared" si="1"/>
        <v>4906.74</v>
      </c>
      <c r="F137" s="61" t="s">
        <v>12</v>
      </c>
    </row>
    <row r="138" spans="2:6">
      <c r="B138" s="113">
        <v>46084.680173611108</v>
      </c>
      <c r="C138" s="114">
        <v>182</v>
      </c>
      <c r="D138" s="115">
        <v>30.86</v>
      </c>
      <c r="E138" s="115">
        <f t="shared" si="1"/>
        <v>5616.5199999999995</v>
      </c>
      <c r="F138" s="61" t="s">
        <v>12</v>
      </c>
    </row>
    <row r="139" spans="2:6">
      <c r="B139" s="113">
        <v>46084.680173611108</v>
      </c>
      <c r="C139" s="114">
        <v>8</v>
      </c>
      <c r="D139" s="115">
        <v>30.86</v>
      </c>
      <c r="E139" s="115">
        <f t="shared" si="1"/>
        <v>246.88</v>
      </c>
      <c r="F139" s="61" t="s">
        <v>12</v>
      </c>
    </row>
    <row r="140" spans="2:6">
      <c r="B140" s="113">
        <v>46084.68509259259</v>
      </c>
      <c r="C140" s="114">
        <v>105</v>
      </c>
      <c r="D140" s="115">
        <v>30.82</v>
      </c>
      <c r="E140" s="115">
        <f t="shared" si="1"/>
        <v>3236.1</v>
      </c>
      <c r="F140" s="61" t="s">
        <v>12</v>
      </c>
    </row>
    <row r="141" spans="2:6">
      <c r="B141" s="113">
        <v>46084.68509259259</v>
      </c>
      <c r="C141" s="114">
        <v>335</v>
      </c>
      <c r="D141" s="115">
        <v>30.82</v>
      </c>
      <c r="E141" s="115">
        <f t="shared" si="1"/>
        <v>10324.700000000001</v>
      </c>
      <c r="F141" s="61" t="s">
        <v>12</v>
      </c>
    </row>
    <row r="142" spans="2:6">
      <c r="B142" s="113">
        <v>46084.697974537034</v>
      </c>
      <c r="C142" s="114">
        <v>1054</v>
      </c>
      <c r="D142" s="115">
        <v>30.9</v>
      </c>
      <c r="E142" s="115">
        <f t="shared" si="1"/>
        <v>32568.6</v>
      </c>
      <c r="F142" s="61" t="s">
        <v>12</v>
      </c>
    </row>
    <row r="143" spans="2:6">
      <c r="B143" s="113">
        <v>46084.697997685187</v>
      </c>
      <c r="C143" s="114">
        <v>674</v>
      </c>
      <c r="D143" s="115">
        <v>30.9</v>
      </c>
      <c r="E143" s="115">
        <f t="shared" si="1"/>
        <v>20826.599999999999</v>
      </c>
      <c r="F143" s="61" t="s">
        <v>12</v>
      </c>
    </row>
    <row r="144" spans="2:6">
      <c r="B144" s="113">
        <v>46084.704074074078</v>
      </c>
      <c r="C144" s="114">
        <v>613</v>
      </c>
      <c r="D144" s="115">
        <v>31</v>
      </c>
      <c r="E144" s="115">
        <f t="shared" si="1"/>
        <v>19003</v>
      </c>
      <c r="F144" s="61" t="s">
        <v>12</v>
      </c>
    </row>
    <row r="145" spans="2:6">
      <c r="B145" s="113">
        <v>46084.705868055556</v>
      </c>
      <c r="C145" s="114">
        <v>154</v>
      </c>
      <c r="D145" s="115">
        <v>30.94</v>
      </c>
      <c r="E145" s="115">
        <f t="shared" si="1"/>
        <v>4764.76</v>
      </c>
      <c r="F145" s="61" t="s">
        <v>12</v>
      </c>
    </row>
    <row r="146" spans="2:6">
      <c r="B146" s="113">
        <v>46084.710844907408</v>
      </c>
      <c r="C146" s="114">
        <v>248</v>
      </c>
      <c r="D146" s="115">
        <v>31.12</v>
      </c>
      <c r="E146" s="115">
        <f t="shared" si="1"/>
        <v>7717.76</v>
      </c>
      <c r="F146" s="61" t="s">
        <v>12</v>
      </c>
    </row>
    <row r="147" spans="2:6">
      <c r="B147" s="113">
        <v>46084.713946759257</v>
      </c>
      <c r="C147" s="114">
        <v>367</v>
      </c>
      <c r="D147" s="115">
        <v>31.28</v>
      </c>
      <c r="E147" s="115">
        <f t="shared" si="1"/>
        <v>11479.76</v>
      </c>
      <c r="F147" s="61" t="s">
        <v>12</v>
      </c>
    </row>
    <row r="148" spans="2:6">
      <c r="B148" s="113">
        <v>46084.714675925927</v>
      </c>
      <c r="C148" s="114">
        <v>283</v>
      </c>
      <c r="D148" s="115">
        <v>31.3</v>
      </c>
      <c r="E148" s="115">
        <f t="shared" si="1"/>
        <v>8857.9</v>
      </c>
      <c r="F148" s="61" t="s">
        <v>12</v>
      </c>
    </row>
    <row r="149" spans="2:6">
      <c r="B149" s="113">
        <v>46084.717488425929</v>
      </c>
      <c r="C149" s="114">
        <v>91</v>
      </c>
      <c r="D149" s="115">
        <v>31.26</v>
      </c>
      <c r="E149" s="115">
        <f t="shared" si="1"/>
        <v>2844.6600000000003</v>
      </c>
      <c r="F149" s="61" t="s">
        <v>12</v>
      </c>
    </row>
    <row r="150" spans="2:6">
      <c r="B150" s="113">
        <v>46084.717488425929</v>
      </c>
      <c r="C150" s="114">
        <v>92</v>
      </c>
      <c r="D150" s="115">
        <v>31.26</v>
      </c>
      <c r="E150" s="115">
        <f t="shared" ref="E150:E154" si="2">+C150*D150</f>
        <v>2875.92</v>
      </c>
      <c r="F150" s="61" t="s">
        <v>12</v>
      </c>
    </row>
    <row r="151" spans="2:6">
      <c r="B151" s="113">
        <v>46084.717488425929</v>
      </c>
      <c r="C151" s="114">
        <v>90</v>
      </c>
      <c r="D151" s="115">
        <v>31.26</v>
      </c>
      <c r="E151" s="115">
        <f t="shared" si="2"/>
        <v>2813.4</v>
      </c>
      <c r="F151" s="61" t="s">
        <v>12</v>
      </c>
    </row>
    <row r="152" spans="2:6">
      <c r="B152" s="113">
        <v>46084.717488425929</v>
      </c>
      <c r="C152" s="114">
        <v>98</v>
      </c>
      <c r="D152" s="115">
        <v>31.26</v>
      </c>
      <c r="E152" s="115">
        <f t="shared" si="2"/>
        <v>3063.48</v>
      </c>
      <c r="F152" s="61" t="s">
        <v>12</v>
      </c>
    </row>
    <row r="153" spans="2:6">
      <c r="B153" s="113">
        <v>46084.717488425929</v>
      </c>
      <c r="C153" s="114">
        <v>314</v>
      </c>
      <c r="D153" s="115">
        <v>31.26</v>
      </c>
      <c r="E153" s="115">
        <f t="shared" si="2"/>
        <v>9815.6400000000012</v>
      </c>
      <c r="F153" s="61" t="s">
        <v>12</v>
      </c>
    </row>
    <row r="154" spans="2:6">
      <c r="B154" s="113">
        <v>46084.717488425929</v>
      </c>
      <c r="C154" s="114">
        <v>405</v>
      </c>
      <c r="D154" s="115">
        <v>31.26</v>
      </c>
      <c r="E154" s="115">
        <f t="shared" si="2"/>
        <v>12660.300000000001</v>
      </c>
      <c r="F154" s="61" t="s">
        <v>12</v>
      </c>
    </row>
    <row r="155" spans="2:6">
      <c r="B155" s="113"/>
      <c r="C155" s="114"/>
      <c r="D155" s="115"/>
      <c r="E155" s="115"/>
      <c r="F155" s="61"/>
    </row>
    <row r="156" spans="2:6">
      <c r="B156" s="113"/>
      <c r="C156" s="114"/>
      <c r="D156" s="115"/>
      <c r="E156" s="115"/>
      <c r="F156" s="61"/>
    </row>
    <row r="157" spans="2:6">
      <c r="B157" s="113"/>
      <c r="C157" s="114"/>
      <c r="D157" s="115"/>
      <c r="E157" s="115"/>
      <c r="F157" s="61"/>
    </row>
    <row r="158" spans="2:6">
      <c r="B158" s="113"/>
      <c r="C158" s="114"/>
      <c r="D158" s="115"/>
      <c r="E158" s="115"/>
      <c r="F158" s="61"/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5">
      <c r="B165" s="34"/>
      <c r="C165" s="104"/>
      <c r="D165" s="105"/>
      <c r="E165" s="105"/>
      <c r="F165" s="106"/>
    </row>
    <row r="166" spans="2:6" ht="12.5">
      <c r="B166" s="34"/>
      <c r="C166" s="104"/>
      <c r="D166" s="105"/>
      <c r="E166" s="105"/>
      <c r="F166" s="106"/>
    </row>
    <row r="167" spans="2:6" ht="12.5">
      <c r="B167" s="34"/>
      <c r="C167" s="104"/>
      <c r="D167" s="105"/>
      <c r="E167" s="105"/>
      <c r="F167" s="106"/>
    </row>
    <row r="168" spans="2:6" ht="12.5">
      <c r="B168" s="34"/>
      <c r="C168" s="104"/>
      <c r="D168" s="105"/>
      <c r="E168" s="105"/>
      <c r="F168" s="106"/>
    </row>
    <row r="169" spans="2:6" ht="12.5">
      <c r="B169" s="34"/>
      <c r="C169" s="104"/>
      <c r="D169" s="105"/>
      <c r="E169" s="105"/>
      <c r="F169" s="106"/>
    </row>
    <row r="170" spans="2:6" ht="12.5">
      <c r="B170" s="34"/>
      <c r="C170" s="104"/>
      <c r="D170" s="105"/>
      <c r="E170" s="105"/>
      <c r="F170" s="106"/>
    </row>
    <row r="171" spans="2:6" ht="12.5">
      <c r="B171" s="34"/>
      <c r="C171" s="104"/>
      <c r="D171" s="105"/>
      <c r="E171" s="105"/>
      <c r="F171" s="106"/>
    </row>
    <row r="172" spans="2:6" ht="12.5">
      <c r="B172" s="34"/>
      <c r="C172" s="104"/>
      <c r="D172" s="105"/>
      <c r="E172" s="105"/>
      <c r="F172" s="106"/>
    </row>
    <row r="173" spans="2:6" ht="12.5">
      <c r="B173" s="34"/>
      <c r="C173" s="104"/>
      <c r="D173" s="105"/>
      <c r="E173" s="105"/>
      <c r="F173" s="106"/>
    </row>
    <row r="174" spans="2:6" ht="12.5">
      <c r="B174" s="34"/>
      <c r="C174" s="104"/>
      <c r="D174" s="105"/>
      <c r="E174" s="105"/>
      <c r="F174" s="106"/>
    </row>
    <row r="175" spans="2:6" ht="12.5">
      <c r="B175" s="34"/>
      <c r="C175" s="104"/>
      <c r="D175" s="105"/>
      <c r="E175" s="105"/>
      <c r="F175" s="106"/>
    </row>
    <row r="176" spans="2:6" ht="12.5">
      <c r="B176" s="34"/>
      <c r="C176" s="104"/>
      <c r="D176" s="105"/>
      <c r="E176" s="105"/>
      <c r="F176" s="106"/>
    </row>
    <row r="177" spans="2:6" ht="12.5">
      <c r="B177" s="34"/>
      <c r="C177" s="104"/>
      <c r="D177" s="105"/>
      <c r="E177" s="105"/>
      <c r="F177" s="106"/>
    </row>
    <row r="178" spans="2:6" ht="12.5">
      <c r="B178" s="34"/>
      <c r="C178" s="104"/>
      <c r="D178" s="105"/>
      <c r="E178" s="105"/>
      <c r="F178" s="106"/>
    </row>
    <row r="179" spans="2:6" ht="12.5">
      <c r="B179" s="34"/>
      <c r="C179" s="104"/>
      <c r="D179" s="105"/>
      <c r="E179" s="105"/>
      <c r="F179" s="106"/>
    </row>
    <row r="180" spans="2:6" ht="12.5">
      <c r="B180" s="34"/>
      <c r="C180" s="104"/>
      <c r="D180" s="105"/>
      <c r="E180" s="105"/>
      <c r="F180" s="106"/>
    </row>
    <row r="181" spans="2:6" ht="12.5">
      <c r="B181" s="34"/>
      <c r="C181" s="104"/>
      <c r="D181" s="105"/>
      <c r="E181" s="105"/>
      <c r="F181" s="106"/>
    </row>
    <row r="182" spans="2:6" ht="12.5">
      <c r="B182" s="34"/>
      <c r="C182" s="104"/>
      <c r="D182" s="105"/>
      <c r="E182" s="105"/>
      <c r="F182" s="106"/>
    </row>
    <row r="183" spans="2:6" ht="12.5">
      <c r="B183" s="34"/>
      <c r="C183" s="104"/>
      <c r="D183" s="105"/>
      <c r="E183" s="105"/>
      <c r="F183" s="106"/>
    </row>
    <row r="184" spans="2:6" ht="12.5">
      <c r="B184" s="34"/>
      <c r="C184" s="104"/>
      <c r="D184" s="105"/>
      <c r="E184" s="105"/>
      <c r="F184" s="106"/>
    </row>
    <row r="185" spans="2:6" ht="12.5">
      <c r="B185" s="34"/>
      <c r="C185" s="104"/>
      <c r="D185" s="105"/>
      <c r="E185" s="105"/>
      <c r="F185" s="106"/>
    </row>
    <row r="186" spans="2:6" ht="12.5">
      <c r="B186" s="34"/>
      <c r="C186" s="104"/>
      <c r="D186" s="105"/>
      <c r="E186" s="105"/>
      <c r="F186" s="106"/>
    </row>
    <row r="187" spans="2:6" ht="12.5">
      <c r="B187" s="34"/>
      <c r="C187" s="104"/>
      <c r="D187" s="105"/>
      <c r="E187" s="105"/>
      <c r="F187" s="106"/>
    </row>
    <row r="188" spans="2:6" ht="12.5">
      <c r="B188" s="34"/>
      <c r="C188" s="104"/>
      <c r="D188" s="105"/>
      <c r="E188" s="105"/>
      <c r="F188" s="106"/>
    </row>
    <row r="189" spans="2:6" ht="12.5">
      <c r="B189" s="34"/>
      <c r="C189" s="104"/>
      <c r="D189" s="105"/>
      <c r="E189" s="105"/>
      <c r="F189" s="106"/>
    </row>
    <row r="190" spans="2:6" ht="12.5">
      <c r="B190" s="34"/>
      <c r="C190" s="104"/>
      <c r="D190" s="105"/>
      <c r="E190" s="105"/>
      <c r="F190" s="106"/>
    </row>
    <row r="191" spans="2:6" ht="12.5">
      <c r="B191" s="34"/>
      <c r="C191" s="104"/>
      <c r="D191" s="105"/>
      <c r="E191" s="105"/>
      <c r="F191" s="106"/>
    </row>
    <row r="192" spans="2:6" ht="12.5">
      <c r="B192" s="34"/>
      <c r="C192" s="104"/>
      <c r="D192" s="105"/>
      <c r="E192" s="105"/>
      <c r="F192" s="106"/>
    </row>
    <row r="193" spans="2:6" ht="12.5">
      <c r="B193" s="34"/>
      <c r="C193" s="104"/>
      <c r="D193" s="105"/>
      <c r="E193" s="105"/>
      <c r="F193" s="106"/>
    </row>
    <row r="194" spans="2:6" ht="12.5">
      <c r="B194" s="34"/>
      <c r="C194" s="104"/>
      <c r="D194" s="105"/>
      <c r="E194" s="105"/>
      <c r="F194" s="106"/>
    </row>
    <row r="195" spans="2:6" ht="12.5">
      <c r="B195" s="34"/>
      <c r="C195" s="104"/>
      <c r="D195" s="105"/>
      <c r="E195" s="105"/>
      <c r="F195" s="106"/>
    </row>
    <row r="196" spans="2:6" ht="12.5">
      <c r="B196" s="34"/>
      <c r="C196" s="104"/>
      <c r="D196" s="105"/>
      <c r="E196" s="105"/>
      <c r="F196" s="106"/>
    </row>
    <row r="197" spans="2:6" ht="12.5">
      <c r="B197" s="34"/>
      <c r="C197" s="104"/>
      <c r="D197" s="105"/>
      <c r="E197" s="105"/>
      <c r="F197" s="106"/>
    </row>
    <row r="198" spans="2:6" ht="12.5">
      <c r="B198" s="34"/>
      <c r="C198" s="104"/>
      <c r="D198" s="105"/>
      <c r="E198" s="105"/>
      <c r="F198" s="106"/>
    </row>
    <row r="199" spans="2:6" ht="12.5">
      <c r="B199" s="34"/>
      <c r="C199" s="104"/>
      <c r="D199" s="105"/>
      <c r="E199" s="105"/>
      <c r="F199" s="106"/>
    </row>
    <row r="200" spans="2:6" ht="12.5">
      <c r="B200" s="34"/>
      <c r="C200" s="104"/>
      <c r="D200" s="105"/>
      <c r="E200" s="105"/>
      <c r="F200" s="106"/>
    </row>
    <row r="201" spans="2:6" ht="12.5">
      <c r="B201" s="34"/>
      <c r="C201" s="104"/>
      <c r="D201" s="105"/>
      <c r="E201" s="105"/>
      <c r="F201" s="106"/>
    </row>
    <row r="202" spans="2:6" ht="12.5">
      <c r="B202" s="34"/>
      <c r="C202" s="104"/>
      <c r="D202" s="105"/>
      <c r="E202" s="105"/>
      <c r="F202" s="106"/>
    </row>
    <row r="203" spans="2:6" ht="12.5">
      <c r="B203" s="34"/>
      <c r="C203" s="104"/>
      <c r="D203" s="105"/>
      <c r="E203" s="105"/>
      <c r="F203" s="106"/>
    </row>
    <row r="204" spans="2:6" ht="12.5">
      <c r="B204" s="34"/>
      <c r="C204" s="104"/>
      <c r="D204" s="105"/>
      <c r="E204" s="105"/>
      <c r="F204" s="106"/>
    </row>
    <row r="205" spans="2:6" ht="12.5">
      <c r="B205" s="34"/>
      <c r="C205" s="104"/>
      <c r="D205" s="105"/>
      <c r="E205" s="105"/>
      <c r="F205" s="106"/>
    </row>
    <row r="206" spans="2:6" ht="12.5">
      <c r="B206" s="34"/>
      <c r="C206" s="104"/>
      <c r="D206" s="105"/>
      <c r="E206" s="105"/>
      <c r="F206" s="106"/>
    </row>
    <row r="207" spans="2:6" ht="12.5">
      <c r="B207" s="34"/>
      <c r="C207" s="104"/>
      <c r="D207" s="105"/>
      <c r="E207" s="105"/>
      <c r="F207" s="106"/>
    </row>
    <row r="208" spans="2:6" ht="12.5">
      <c r="B208" s="34"/>
      <c r="C208" s="104"/>
      <c r="D208" s="105"/>
      <c r="E208" s="105"/>
      <c r="F208" s="106"/>
    </row>
    <row r="209" spans="2:6" ht="12.5">
      <c r="B209" s="34"/>
      <c r="C209" s="104"/>
      <c r="D209" s="105"/>
      <c r="E209" s="105"/>
      <c r="F209" s="106"/>
    </row>
    <row r="210" spans="2:6" ht="12.5">
      <c r="B210" s="34"/>
      <c r="C210" s="104"/>
      <c r="D210" s="105"/>
      <c r="E210" s="105"/>
      <c r="F210" s="106"/>
    </row>
    <row r="211" spans="2:6" ht="12.5">
      <c r="B211" s="34"/>
      <c r="C211" s="104"/>
      <c r="D211" s="105"/>
      <c r="E211" s="105"/>
      <c r="F211" s="106"/>
    </row>
    <row r="212" spans="2:6" ht="12.5">
      <c r="B212" s="34"/>
      <c r="C212" s="104"/>
      <c r="D212" s="105"/>
      <c r="E212" s="105"/>
      <c r="F212" s="106"/>
    </row>
    <row r="213" spans="2:6" ht="12.5">
      <c r="B213" s="34"/>
      <c r="C213" s="104"/>
      <c r="D213" s="105"/>
      <c r="E213" s="105"/>
      <c r="F213" s="106"/>
    </row>
    <row r="214" spans="2:6" ht="12.5">
      <c r="B214" s="34"/>
      <c r="C214" s="104"/>
      <c r="D214" s="105"/>
      <c r="E214" s="105"/>
      <c r="F214" s="106"/>
    </row>
    <row r="215" spans="2:6" ht="12.5">
      <c r="B215" s="34"/>
      <c r="C215" s="104"/>
      <c r="D215" s="105"/>
      <c r="E215" s="105"/>
      <c r="F215" s="106"/>
    </row>
    <row r="216" spans="2:6" ht="12.5">
      <c r="B216" s="34"/>
      <c r="C216" s="104"/>
      <c r="D216" s="105"/>
      <c r="E216" s="105"/>
      <c r="F216" s="106"/>
    </row>
    <row r="217" spans="2:6" ht="12.5">
      <c r="B217" s="34"/>
      <c r="C217" s="104"/>
      <c r="D217" s="105"/>
      <c r="E217" s="105"/>
      <c r="F217" s="106"/>
    </row>
    <row r="218" spans="2:6" ht="12.5">
      <c r="B218" s="34"/>
      <c r="C218" s="104"/>
      <c r="D218" s="105"/>
      <c r="E218" s="105"/>
      <c r="F218" s="106"/>
    </row>
    <row r="219" spans="2:6" ht="12.5">
      <c r="B219" s="34"/>
      <c r="C219" s="104"/>
      <c r="D219" s="105"/>
      <c r="E219" s="105"/>
      <c r="F219" s="106"/>
    </row>
    <row r="220" spans="2:6" ht="12.5">
      <c r="B220" s="34"/>
      <c r="C220" s="104"/>
      <c r="D220" s="105"/>
      <c r="E220" s="105"/>
      <c r="F220" s="106"/>
    </row>
    <row r="221" spans="2:6" ht="12.5">
      <c r="B221" s="34"/>
      <c r="C221" s="104"/>
      <c r="D221" s="105"/>
      <c r="E221" s="105"/>
      <c r="F221" s="106"/>
    </row>
    <row r="222" spans="2:6" ht="12.5">
      <c r="B222" s="34"/>
      <c r="C222" s="104"/>
      <c r="D222" s="105"/>
      <c r="E222" s="105"/>
      <c r="F222" s="106"/>
    </row>
    <row r="223" spans="2:6" ht="12.5">
      <c r="B223" s="34"/>
      <c r="C223" s="104"/>
      <c r="D223" s="105"/>
      <c r="E223" s="105"/>
      <c r="F223" s="106"/>
    </row>
    <row r="224" spans="2:6" ht="12.5">
      <c r="B224" s="34"/>
      <c r="C224" s="104"/>
      <c r="D224" s="105"/>
      <c r="E224" s="105"/>
      <c r="F224" s="106"/>
    </row>
    <row r="225" spans="2:6" ht="12.5">
      <c r="B225" s="34"/>
      <c r="C225" s="104"/>
      <c r="D225" s="105"/>
      <c r="E225" s="105"/>
      <c r="F225" s="106"/>
    </row>
    <row r="226" spans="2:6" ht="12.5">
      <c r="B226" s="34"/>
      <c r="C226" s="104"/>
      <c r="D226" s="105"/>
      <c r="E226" s="105"/>
      <c r="F226" s="106"/>
    </row>
    <row r="227" spans="2:6" ht="12.5">
      <c r="B227" s="34"/>
      <c r="C227" s="104"/>
      <c r="D227" s="105"/>
      <c r="E227" s="105"/>
      <c r="F227" s="106"/>
    </row>
    <row r="228" spans="2:6" ht="12.5">
      <c r="B228" s="34"/>
      <c r="C228" s="104"/>
      <c r="D228" s="105"/>
      <c r="E228" s="105"/>
      <c r="F228" s="106"/>
    </row>
    <row r="229" spans="2:6" ht="12.5">
      <c r="B229" s="34"/>
      <c r="C229" s="104"/>
      <c r="D229" s="105"/>
      <c r="E229" s="105"/>
      <c r="F229" s="106"/>
    </row>
    <row r="230" spans="2:6" ht="12.5">
      <c r="B230" s="34"/>
      <c r="C230" s="104"/>
      <c r="D230" s="105"/>
      <c r="E230" s="105"/>
      <c r="F230" s="106"/>
    </row>
    <row r="231" spans="2:6" ht="12.5">
      <c r="B231" s="34"/>
      <c r="C231" s="104"/>
      <c r="D231" s="105"/>
      <c r="E231" s="105"/>
      <c r="F231" s="106"/>
    </row>
    <row r="232" spans="2:6" ht="12.5">
      <c r="B232" s="34"/>
      <c r="C232" s="104"/>
      <c r="D232" s="105"/>
      <c r="E232" s="105"/>
      <c r="F232" s="106"/>
    </row>
    <row r="233" spans="2:6" ht="12.5">
      <c r="B233" s="34"/>
      <c r="C233" s="104"/>
      <c r="D233" s="105"/>
      <c r="E233" s="105"/>
      <c r="F233" s="106"/>
    </row>
    <row r="234" spans="2:6" ht="12.5">
      <c r="B234" s="34"/>
      <c r="C234" s="104"/>
      <c r="D234" s="105"/>
      <c r="E234" s="105"/>
      <c r="F234" s="106"/>
    </row>
    <row r="235" spans="2:6" ht="12.5">
      <c r="B235" s="34"/>
      <c r="C235" s="104"/>
      <c r="D235" s="105"/>
      <c r="E235" s="105"/>
      <c r="F235" s="106"/>
    </row>
    <row r="236" spans="2:6" ht="12.5">
      <c r="B236" s="34"/>
      <c r="C236" s="104"/>
      <c r="D236" s="105"/>
      <c r="E236" s="105"/>
      <c r="F236" s="106"/>
    </row>
    <row r="237" spans="2:6" ht="12.5">
      <c r="B237" s="34"/>
      <c r="C237" s="104"/>
      <c r="D237" s="105"/>
      <c r="E237" s="105"/>
      <c r="F237" s="106"/>
    </row>
    <row r="238" spans="2:6" ht="12.5">
      <c r="B238" s="34"/>
      <c r="C238" s="104"/>
      <c r="D238" s="105"/>
      <c r="E238" s="105"/>
      <c r="F238" s="106"/>
    </row>
    <row r="239" spans="2:6" ht="12.5">
      <c r="B239" s="34"/>
      <c r="C239" s="104"/>
      <c r="D239" s="105"/>
      <c r="E239" s="105"/>
      <c r="F239" s="106"/>
    </row>
    <row r="240" spans="2:6" ht="12.5">
      <c r="B240" s="34"/>
      <c r="C240" s="104"/>
      <c r="D240" s="105"/>
      <c r="E240" s="105"/>
      <c r="F240" s="106"/>
    </row>
    <row r="241" spans="2:6" ht="12.5">
      <c r="B241" s="34"/>
      <c r="C241" s="104"/>
      <c r="D241" s="105"/>
      <c r="E241" s="105"/>
      <c r="F241" s="106"/>
    </row>
    <row r="242" spans="2:6" ht="12.5">
      <c r="B242" s="34"/>
      <c r="C242" s="104"/>
      <c r="D242" s="105"/>
      <c r="E242" s="105"/>
      <c r="F242" s="106"/>
    </row>
    <row r="243" spans="2:6" ht="12.5">
      <c r="B243" s="34"/>
      <c r="C243" s="104"/>
      <c r="D243" s="105"/>
      <c r="E243" s="105"/>
      <c r="F243" s="106"/>
    </row>
    <row r="244" spans="2:6" ht="12.5">
      <c r="B244" s="34"/>
      <c r="C244" s="104"/>
      <c r="D244" s="105"/>
      <c r="E244" s="105"/>
      <c r="F244" s="106"/>
    </row>
    <row r="245" spans="2:6" ht="12.5">
      <c r="B245" s="34"/>
      <c r="C245" s="104"/>
      <c r="D245" s="105"/>
      <c r="E245" s="105"/>
      <c r="F245" s="106"/>
    </row>
    <row r="246" spans="2:6" ht="12.5">
      <c r="B246" s="34"/>
      <c r="C246" s="104"/>
      <c r="D246" s="105"/>
      <c r="E246" s="105"/>
      <c r="F246" s="106"/>
    </row>
    <row r="247" spans="2:6" ht="12.5">
      <c r="B247" s="34"/>
      <c r="C247" s="104"/>
      <c r="D247" s="105"/>
      <c r="E247" s="105"/>
      <c r="F247" s="106"/>
    </row>
    <row r="248" spans="2:6" ht="12.5">
      <c r="B248" s="34"/>
      <c r="C248" s="104"/>
      <c r="D248" s="105"/>
      <c r="E248" s="105"/>
      <c r="F248" s="106"/>
    </row>
  </sheetData>
  <conditionalFormatting sqref="D15:D19">
    <cfRule type="expression" dxfId="2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41740-945A-478A-A92E-44C300F64B81}">
  <dimension ref="B1:L248"/>
  <sheetViews>
    <sheetView showGridLines="0" zoomScaleNormal="100" workbookViewId="0">
      <pane ySplit="9" topLeftCell="A10" activePane="bottomLeft" state="frozen"/>
      <selection pane="bottomLeft" activeCell="H25" sqref="H25"/>
    </sheetView>
  </sheetViews>
  <sheetFormatPr defaultColWidth="9.453125" defaultRowHeight="11.5"/>
  <cols>
    <col min="1" max="1" width="9.453125" style="67"/>
    <col min="2" max="2" width="17.54296875" style="69" customWidth="1"/>
    <col min="3" max="3" width="16.54296875" style="70" customWidth="1"/>
    <col min="4" max="4" width="17.81640625" style="71" customWidth="1"/>
    <col min="5" max="5" width="16.54296875" style="68" customWidth="1"/>
    <col min="6" max="6" width="20" style="71" bestFit="1" customWidth="1"/>
    <col min="7" max="7" width="8.1796875" style="67" customWidth="1"/>
    <col min="8" max="8" width="26.453125" style="67" bestFit="1" customWidth="1"/>
    <col min="9" max="9" width="20.453125" style="67" bestFit="1" customWidth="1"/>
    <col min="10" max="10" width="18.81640625" style="67" customWidth="1"/>
    <col min="11" max="11" width="17.54296875" style="67" bestFit="1" customWidth="1"/>
    <col min="12" max="16384" width="9.453125" style="67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4.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4.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4.5">
      <c r="B9" s="75"/>
      <c r="C9" s="73"/>
      <c r="D9" s="73"/>
      <c r="E9" s="73"/>
      <c r="F9" s="73"/>
      <c r="G9" s="74"/>
      <c r="I9" s="74"/>
      <c r="J9" s="74"/>
    </row>
    <row r="10" spans="2:10" s="23" customFormat="1" ht="14.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4.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46083</v>
      </c>
      <c r="C15" s="59">
        <f>SUMIF(F21:F5001,F15,C21:C5001)</f>
        <v>27773</v>
      </c>
      <c r="D15" s="60">
        <f>E15/C15</f>
        <v>32.260671155438729</v>
      </c>
      <c r="E15" s="60">
        <f>SUMIF(F21:F5001,F15,E21:E5001)</f>
        <v>895975.61999999976</v>
      </c>
      <c r="F15" s="61" t="s">
        <v>12</v>
      </c>
    </row>
    <row r="16" spans="2:10">
      <c r="B16" s="26">
        <f>B15</f>
        <v>46083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5">
      <c r="B17" s="26">
        <f>B16</f>
        <v>46083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5">
      <c r="B18" s="26">
        <f>B17</f>
        <v>46083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31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3">
      <c r="B21" s="113">
        <v>46083.378611111111</v>
      </c>
      <c r="C21" s="114">
        <v>888</v>
      </c>
      <c r="D21" s="115">
        <v>33.1</v>
      </c>
      <c r="E21" s="115">
        <f>+C21*D21</f>
        <v>29392.800000000003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46083.379178240742</v>
      </c>
      <c r="C22" s="114">
        <v>147</v>
      </c>
      <c r="D22" s="115">
        <v>33</v>
      </c>
      <c r="E22" s="115">
        <f t="shared" ref="E22:E85" si="0">+C22*D22</f>
        <v>4851</v>
      </c>
      <c r="F22" s="61" t="s">
        <v>12</v>
      </c>
    </row>
    <row r="23" spans="2:12">
      <c r="B23" s="113">
        <v>46083.379629629628</v>
      </c>
      <c r="C23" s="114">
        <v>129</v>
      </c>
      <c r="D23" s="115">
        <v>32.979999999999997</v>
      </c>
      <c r="E23" s="115">
        <f t="shared" si="0"/>
        <v>4254.4199999999992</v>
      </c>
      <c r="F23" s="61" t="s">
        <v>12</v>
      </c>
    </row>
    <row r="24" spans="2:12">
      <c r="B24" s="113">
        <v>46083.381307870368</v>
      </c>
      <c r="C24" s="114">
        <v>272</v>
      </c>
      <c r="D24" s="115">
        <v>33</v>
      </c>
      <c r="E24" s="115">
        <f t="shared" si="0"/>
        <v>8976</v>
      </c>
      <c r="F24" s="61" t="s">
        <v>12</v>
      </c>
    </row>
    <row r="25" spans="2:12">
      <c r="B25" s="113">
        <v>46083.381666666668</v>
      </c>
      <c r="C25" s="114">
        <v>146</v>
      </c>
      <c r="D25" s="115">
        <v>32.880000000000003</v>
      </c>
      <c r="E25" s="115">
        <f t="shared" si="0"/>
        <v>4800.4800000000005</v>
      </c>
      <c r="F25" s="61" t="s">
        <v>12</v>
      </c>
    </row>
    <row r="26" spans="2:12">
      <c r="B26" s="113">
        <v>46083.382187499999</v>
      </c>
      <c r="C26" s="114">
        <v>164</v>
      </c>
      <c r="D26" s="115">
        <v>33</v>
      </c>
      <c r="E26" s="115">
        <f t="shared" si="0"/>
        <v>5412</v>
      </c>
      <c r="F26" s="61" t="s">
        <v>12</v>
      </c>
    </row>
    <row r="27" spans="2:12">
      <c r="B27" s="113">
        <v>46083.382650462961</v>
      </c>
      <c r="C27" s="114">
        <v>98</v>
      </c>
      <c r="D27" s="115">
        <v>32.799999999999997</v>
      </c>
      <c r="E27" s="115">
        <f t="shared" si="0"/>
        <v>3214.3999999999996</v>
      </c>
      <c r="F27" s="61" t="s">
        <v>12</v>
      </c>
    </row>
    <row r="28" spans="2:12">
      <c r="B28" s="113">
        <v>46083.383564814816</v>
      </c>
      <c r="C28" s="114">
        <v>95</v>
      </c>
      <c r="D28" s="115">
        <v>32.799999999999997</v>
      </c>
      <c r="E28" s="115">
        <f t="shared" si="0"/>
        <v>3115.9999999999995</v>
      </c>
      <c r="F28" s="61" t="s">
        <v>12</v>
      </c>
    </row>
    <row r="29" spans="2:12">
      <c r="B29" s="113">
        <v>46083.385196759256</v>
      </c>
      <c r="C29" s="114">
        <v>431</v>
      </c>
      <c r="D29" s="115">
        <v>32.9</v>
      </c>
      <c r="E29" s="115">
        <f t="shared" si="0"/>
        <v>14179.9</v>
      </c>
      <c r="F29" s="61" t="s">
        <v>12</v>
      </c>
    </row>
    <row r="30" spans="2:12">
      <c r="B30" s="113">
        <v>46083.385706018518</v>
      </c>
      <c r="C30" s="114">
        <v>100</v>
      </c>
      <c r="D30" s="115">
        <v>32.76</v>
      </c>
      <c r="E30" s="115">
        <f t="shared" si="0"/>
        <v>3276</v>
      </c>
      <c r="F30" s="61" t="s">
        <v>12</v>
      </c>
    </row>
    <row r="31" spans="2:12">
      <c r="B31" s="113">
        <v>46083.386203703703</v>
      </c>
      <c r="C31" s="114">
        <v>96</v>
      </c>
      <c r="D31" s="115">
        <v>32.68</v>
      </c>
      <c r="E31" s="115">
        <f t="shared" si="0"/>
        <v>3137.2799999999997</v>
      </c>
      <c r="F31" s="61" t="s">
        <v>12</v>
      </c>
    </row>
    <row r="32" spans="2:12">
      <c r="B32" s="113">
        <v>46083.386979166666</v>
      </c>
      <c r="C32" s="114">
        <v>145</v>
      </c>
      <c r="D32" s="115">
        <v>32.68</v>
      </c>
      <c r="E32" s="115">
        <f t="shared" si="0"/>
        <v>4738.6000000000004</v>
      </c>
      <c r="F32" s="61" t="s">
        <v>12</v>
      </c>
    </row>
    <row r="33" spans="2:6">
      <c r="B33" s="113">
        <v>46083.388877314814</v>
      </c>
      <c r="C33" s="114">
        <v>18</v>
      </c>
      <c r="D33" s="115">
        <v>32.68</v>
      </c>
      <c r="E33" s="115">
        <f t="shared" si="0"/>
        <v>588.24</v>
      </c>
      <c r="F33" s="61" t="s">
        <v>12</v>
      </c>
    </row>
    <row r="34" spans="2:6">
      <c r="B34" s="113">
        <v>46083.389594907407</v>
      </c>
      <c r="C34" s="114">
        <v>83</v>
      </c>
      <c r="D34" s="115">
        <v>32.840000000000003</v>
      </c>
      <c r="E34" s="115">
        <f t="shared" si="0"/>
        <v>2725.7200000000003</v>
      </c>
      <c r="F34" s="61" t="s">
        <v>12</v>
      </c>
    </row>
    <row r="35" spans="2:6">
      <c r="B35" s="113">
        <v>46083.390069444446</v>
      </c>
      <c r="C35" s="114">
        <v>7</v>
      </c>
      <c r="D35" s="115">
        <v>32.92</v>
      </c>
      <c r="E35" s="115">
        <f t="shared" si="0"/>
        <v>230.44</v>
      </c>
      <c r="F35" s="61" t="s">
        <v>12</v>
      </c>
    </row>
    <row r="36" spans="2:6">
      <c r="B36" s="113">
        <v>46083.3903125</v>
      </c>
      <c r="C36" s="114">
        <v>281</v>
      </c>
      <c r="D36" s="115">
        <v>32.92</v>
      </c>
      <c r="E36" s="115">
        <f t="shared" si="0"/>
        <v>9250.52</v>
      </c>
      <c r="F36" s="61" t="s">
        <v>12</v>
      </c>
    </row>
    <row r="37" spans="2:6">
      <c r="B37" s="113">
        <v>46083.398275462961</v>
      </c>
      <c r="C37" s="114">
        <v>1218</v>
      </c>
      <c r="D37" s="115">
        <v>32.96</v>
      </c>
      <c r="E37" s="115">
        <f t="shared" si="0"/>
        <v>40145.279999999999</v>
      </c>
      <c r="F37" s="61" t="s">
        <v>12</v>
      </c>
    </row>
    <row r="38" spans="2:6">
      <c r="B38" s="113">
        <v>46083.403055555558</v>
      </c>
      <c r="C38" s="114">
        <v>623</v>
      </c>
      <c r="D38" s="115">
        <v>32.880000000000003</v>
      </c>
      <c r="E38" s="115">
        <f t="shared" si="0"/>
        <v>20484.240000000002</v>
      </c>
      <c r="F38" s="61" t="s">
        <v>12</v>
      </c>
    </row>
    <row r="39" spans="2:6">
      <c r="B39" s="113">
        <v>46083.403263888889</v>
      </c>
      <c r="C39" s="114">
        <v>305</v>
      </c>
      <c r="D39" s="115">
        <v>32.799999999999997</v>
      </c>
      <c r="E39" s="115">
        <f t="shared" si="0"/>
        <v>10004</v>
      </c>
      <c r="F39" s="61" t="s">
        <v>12</v>
      </c>
    </row>
    <row r="40" spans="2:6">
      <c r="B40" s="113">
        <v>46083.40520833333</v>
      </c>
      <c r="C40" s="114">
        <v>170</v>
      </c>
      <c r="D40" s="115">
        <v>32.74</v>
      </c>
      <c r="E40" s="115">
        <f t="shared" si="0"/>
        <v>5565.8</v>
      </c>
      <c r="F40" s="61" t="s">
        <v>12</v>
      </c>
    </row>
    <row r="41" spans="2:6">
      <c r="B41" s="113">
        <v>46083.413715277777</v>
      </c>
      <c r="C41" s="114">
        <v>237</v>
      </c>
      <c r="D41" s="115">
        <v>32.799999999999997</v>
      </c>
      <c r="E41" s="115">
        <f t="shared" si="0"/>
        <v>7773.5999999999995</v>
      </c>
      <c r="F41" s="61" t="s">
        <v>12</v>
      </c>
    </row>
    <row r="42" spans="2:6">
      <c r="B42" s="113">
        <v>46083.415277777778</v>
      </c>
      <c r="C42" s="114">
        <v>7</v>
      </c>
      <c r="D42" s="115">
        <v>32.799999999999997</v>
      </c>
      <c r="E42" s="115">
        <f t="shared" si="0"/>
        <v>229.59999999999997</v>
      </c>
      <c r="F42" s="61" t="s">
        <v>12</v>
      </c>
    </row>
    <row r="43" spans="2:6">
      <c r="B43" s="113">
        <v>46083.415902777779</v>
      </c>
      <c r="C43" s="114">
        <v>694</v>
      </c>
      <c r="D43" s="115">
        <v>32.76</v>
      </c>
      <c r="E43" s="115">
        <f t="shared" si="0"/>
        <v>22735.439999999999</v>
      </c>
      <c r="F43" s="61" t="s">
        <v>12</v>
      </c>
    </row>
    <row r="44" spans="2:6">
      <c r="B44" s="113">
        <v>46083.418726851851</v>
      </c>
      <c r="C44" s="114">
        <v>400</v>
      </c>
      <c r="D44" s="115">
        <v>32.86</v>
      </c>
      <c r="E44" s="115">
        <f t="shared" si="0"/>
        <v>13144</v>
      </c>
      <c r="F44" s="61" t="s">
        <v>12</v>
      </c>
    </row>
    <row r="45" spans="2:6">
      <c r="B45" s="113">
        <v>46083.419259259259</v>
      </c>
      <c r="C45" s="114">
        <v>64</v>
      </c>
      <c r="D45" s="115">
        <v>32.86</v>
      </c>
      <c r="E45" s="115">
        <f t="shared" si="0"/>
        <v>2103.04</v>
      </c>
      <c r="F45" s="61" t="s">
        <v>12</v>
      </c>
    </row>
    <row r="46" spans="2:6">
      <c r="B46" s="113">
        <v>46083.421111111114</v>
      </c>
      <c r="C46" s="114">
        <v>102</v>
      </c>
      <c r="D46" s="115">
        <v>32.799999999999997</v>
      </c>
      <c r="E46" s="115">
        <f t="shared" si="0"/>
        <v>3345.6</v>
      </c>
      <c r="F46" s="61" t="s">
        <v>12</v>
      </c>
    </row>
    <row r="47" spans="2:6">
      <c r="B47" s="113">
        <v>46083.42255787037</v>
      </c>
      <c r="C47" s="114">
        <v>146</v>
      </c>
      <c r="D47" s="115">
        <v>32.78</v>
      </c>
      <c r="E47" s="115">
        <f t="shared" si="0"/>
        <v>4785.88</v>
      </c>
      <c r="F47" s="61" t="s">
        <v>12</v>
      </c>
    </row>
    <row r="48" spans="2:6">
      <c r="B48" s="113">
        <v>46083.424618055556</v>
      </c>
      <c r="C48" s="114">
        <v>150</v>
      </c>
      <c r="D48" s="115">
        <v>32.74</v>
      </c>
      <c r="E48" s="115">
        <f t="shared" si="0"/>
        <v>4911</v>
      </c>
      <c r="F48" s="61" t="s">
        <v>12</v>
      </c>
    </row>
    <row r="49" spans="2:6">
      <c r="B49" s="113">
        <v>46083.425335648149</v>
      </c>
      <c r="C49" s="114">
        <v>176</v>
      </c>
      <c r="D49" s="115">
        <v>32.700000000000003</v>
      </c>
      <c r="E49" s="115">
        <f t="shared" si="0"/>
        <v>5755.2000000000007</v>
      </c>
      <c r="F49" s="61" t="s">
        <v>12</v>
      </c>
    </row>
    <row r="50" spans="2:6">
      <c r="B50" s="113">
        <v>46083.429872685185</v>
      </c>
      <c r="C50" s="114">
        <v>333</v>
      </c>
      <c r="D50" s="115">
        <v>32.78</v>
      </c>
      <c r="E50" s="115">
        <f t="shared" si="0"/>
        <v>10915.74</v>
      </c>
      <c r="F50" s="61" t="s">
        <v>12</v>
      </c>
    </row>
    <row r="51" spans="2:6">
      <c r="B51" s="113">
        <v>46083.430393518516</v>
      </c>
      <c r="C51" s="114">
        <v>115</v>
      </c>
      <c r="D51" s="115">
        <v>32.76</v>
      </c>
      <c r="E51" s="115">
        <f t="shared" si="0"/>
        <v>3767.3999999999996</v>
      </c>
      <c r="F51" s="61" t="s">
        <v>12</v>
      </c>
    </row>
    <row r="52" spans="2:6">
      <c r="B52" s="113">
        <v>46083.437118055554</v>
      </c>
      <c r="C52" s="114">
        <v>451</v>
      </c>
      <c r="D52" s="115">
        <v>32.799999999999997</v>
      </c>
      <c r="E52" s="115">
        <f t="shared" si="0"/>
        <v>14792.8</v>
      </c>
      <c r="F52" s="61" t="s">
        <v>12</v>
      </c>
    </row>
    <row r="53" spans="2:6">
      <c r="B53" s="113">
        <v>46083.437118055554</v>
      </c>
      <c r="C53" s="114">
        <v>3</v>
      </c>
      <c r="D53" s="115">
        <v>32.799999999999997</v>
      </c>
      <c r="E53" s="115">
        <f t="shared" si="0"/>
        <v>98.399999999999991</v>
      </c>
      <c r="F53" s="61" t="s">
        <v>12</v>
      </c>
    </row>
    <row r="54" spans="2:6">
      <c r="B54" s="113">
        <v>46083.44122685185</v>
      </c>
      <c r="C54" s="114">
        <v>322</v>
      </c>
      <c r="D54" s="115">
        <v>32.880000000000003</v>
      </c>
      <c r="E54" s="115">
        <f t="shared" si="0"/>
        <v>10587.36</v>
      </c>
      <c r="F54" s="61" t="s">
        <v>12</v>
      </c>
    </row>
    <row r="55" spans="2:6">
      <c r="B55" s="113">
        <v>46083.443518518521</v>
      </c>
      <c r="C55" s="114">
        <v>5</v>
      </c>
      <c r="D55" s="115">
        <v>32.82</v>
      </c>
      <c r="E55" s="115">
        <f t="shared" si="0"/>
        <v>164.1</v>
      </c>
      <c r="F55" s="61" t="s">
        <v>12</v>
      </c>
    </row>
    <row r="56" spans="2:6">
      <c r="B56" s="113">
        <v>46083.443518518521</v>
      </c>
      <c r="C56" s="114">
        <v>88</v>
      </c>
      <c r="D56" s="115">
        <v>32.82</v>
      </c>
      <c r="E56" s="115">
        <f t="shared" si="0"/>
        <v>2888.16</v>
      </c>
      <c r="F56" s="61" t="s">
        <v>12</v>
      </c>
    </row>
    <row r="57" spans="2:6">
      <c r="B57" s="113">
        <v>46083.444803240738</v>
      </c>
      <c r="C57" s="114">
        <v>7</v>
      </c>
      <c r="D57" s="115">
        <v>32.74</v>
      </c>
      <c r="E57" s="115">
        <f t="shared" si="0"/>
        <v>229.18</v>
      </c>
      <c r="F57" s="61" t="s">
        <v>12</v>
      </c>
    </row>
    <row r="58" spans="2:6">
      <c r="B58" s="113">
        <v>46083.444803240738</v>
      </c>
      <c r="C58" s="114">
        <v>188</v>
      </c>
      <c r="D58" s="115">
        <v>32.74</v>
      </c>
      <c r="E58" s="115">
        <f t="shared" si="0"/>
        <v>6155.1200000000008</v>
      </c>
      <c r="F58" s="61" t="s">
        <v>12</v>
      </c>
    </row>
    <row r="59" spans="2:6">
      <c r="B59" s="113">
        <v>46083.446284722224</v>
      </c>
      <c r="C59" s="114">
        <v>92</v>
      </c>
      <c r="D59" s="115">
        <v>32.72</v>
      </c>
      <c r="E59" s="115">
        <f t="shared" si="0"/>
        <v>3010.24</v>
      </c>
      <c r="F59" s="61" t="s">
        <v>12</v>
      </c>
    </row>
    <row r="60" spans="2:6">
      <c r="B60" s="113">
        <v>46083.448414351849</v>
      </c>
      <c r="C60" s="114">
        <v>221</v>
      </c>
      <c r="D60" s="115">
        <v>32.74</v>
      </c>
      <c r="E60" s="115">
        <f t="shared" si="0"/>
        <v>7235.5400000000009</v>
      </c>
      <c r="F60" s="61" t="s">
        <v>12</v>
      </c>
    </row>
    <row r="61" spans="2:6">
      <c r="B61" s="113">
        <v>46083.45045138889</v>
      </c>
      <c r="C61" s="114">
        <v>98</v>
      </c>
      <c r="D61" s="115">
        <v>32.72</v>
      </c>
      <c r="E61" s="115">
        <f t="shared" si="0"/>
        <v>3206.56</v>
      </c>
      <c r="F61" s="61" t="s">
        <v>12</v>
      </c>
    </row>
    <row r="62" spans="2:6">
      <c r="B62" s="113">
        <v>46083.452199074076</v>
      </c>
      <c r="C62" s="114">
        <v>130</v>
      </c>
      <c r="D62" s="115">
        <v>32.68</v>
      </c>
      <c r="E62" s="115">
        <f t="shared" si="0"/>
        <v>4248.3999999999996</v>
      </c>
      <c r="F62" s="61" t="s">
        <v>12</v>
      </c>
    </row>
    <row r="63" spans="2:6">
      <c r="B63" s="113">
        <v>46083.454340277778</v>
      </c>
      <c r="C63" s="114">
        <v>285</v>
      </c>
      <c r="D63" s="115">
        <v>32.74</v>
      </c>
      <c r="E63" s="115">
        <f t="shared" si="0"/>
        <v>9330.9000000000015</v>
      </c>
      <c r="F63" s="61" t="s">
        <v>12</v>
      </c>
    </row>
    <row r="64" spans="2:6">
      <c r="B64" s="113">
        <v>46083.457962962966</v>
      </c>
      <c r="C64" s="114">
        <v>142</v>
      </c>
      <c r="D64" s="115">
        <v>32.74</v>
      </c>
      <c r="E64" s="115">
        <f t="shared" si="0"/>
        <v>4649.08</v>
      </c>
      <c r="F64" s="61" t="s">
        <v>12</v>
      </c>
    </row>
    <row r="65" spans="2:6">
      <c r="B65" s="113">
        <v>46083.458437499998</v>
      </c>
      <c r="C65" s="114">
        <v>130</v>
      </c>
      <c r="D65" s="115">
        <v>32.72</v>
      </c>
      <c r="E65" s="115">
        <f t="shared" si="0"/>
        <v>4253.5999999999995</v>
      </c>
      <c r="F65" s="61" t="s">
        <v>12</v>
      </c>
    </row>
    <row r="66" spans="2:6">
      <c r="B66" s="113">
        <v>46083.460775462961</v>
      </c>
      <c r="C66" s="114">
        <v>94</v>
      </c>
      <c r="D66" s="115">
        <v>32.58</v>
      </c>
      <c r="E66" s="115">
        <f t="shared" si="0"/>
        <v>3062.52</v>
      </c>
      <c r="F66" s="61" t="s">
        <v>12</v>
      </c>
    </row>
    <row r="67" spans="2:6">
      <c r="B67" s="113">
        <v>46083.467916666668</v>
      </c>
      <c r="C67" s="114">
        <v>40</v>
      </c>
      <c r="D67" s="115">
        <v>32.479999999999997</v>
      </c>
      <c r="E67" s="115">
        <f t="shared" si="0"/>
        <v>1299.1999999999998</v>
      </c>
      <c r="F67" s="61" t="s">
        <v>12</v>
      </c>
    </row>
    <row r="68" spans="2:6">
      <c r="B68" s="113">
        <v>46083.468159722222</v>
      </c>
      <c r="C68" s="114">
        <v>448</v>
      </c>
      <c r="D68" s="115">
        <v>32.479999999999997</v>
      </c>
      <c r="E68" s="115">
        <f t="shared" si="0"/>
        <v>14551.039999999999</v>
      </c>
      <c r="F68" s="61" t="s">
        <v>12</v>
      </c>
    </row>
    <row r="69" spans="2:6">
      <c r="B69" s="113">
        <v>46083.470347222225</v>
      </c>
      <c r="C69" s="114">
        <v>120</v>
      </c>
      <c r="D69" s="115">
        <v>32.44</v>
      </c>
      <c r="E69" s="115">
        <f t="shared" si="0"/>
        <v>3892.7999999999997</v>
      </c>
      <c r="F69" s="61" t="s">
        <v>12</v>
      </c>
    </row>
    <row r="70" spans="2:6">
      <c r="B70" s="113">
        <v>46083.47047453704</v>
      </c>
      <c r="C70" s="114">
        <v>131</v>
      </c>
      <c r="D70" s="115">
        <v>32.36</v>
      </c>
      <c r="E70" s="115">
        <f t="shared" si="0"/>
        <v>4239.16</v>
      </c>
      <c r="F70" s="61" t="s">
        <v>12</v>
      </c>
    </row>
    <row r="71" spans="2:6">
      <c r="B71" s="113">
        <v>46083.473703703705</v>
      </c>
      <c r="C71" s="114">
        <v>196</v>
      </c>
      <c r="D71" s="115">
        <v>32.36</v>
      </c>
      <c r="E71" s="115">
        <f t="shared" si="0"/>
        <v>6342.5599999999995</v>
      </c>
      <c r="F71" s="61" t="s">
        <v>12</v>
      </c>
    </row>
    <row r="72" spans="2:6">
      <c r="B72" s="113">
        <v>46083.482418981483</v>
      </c>
      <c r="C72" s="114">
        <v>465</v>
      </c>
      <c r="D72" s="115">
        <v>32.26</v>
      </c>
      <c r="E72" s="115">
        <f t="shared" si="0"/>
        <v>15000.9</v>
      </c>
      <c r="F72" s="61" t="s">
        <v>12</v>
      </c>
    </row>
    <row r="73" spans="2:6">
      <c r="B73" s="113">
        <v>46083.484479166669</v>
      </c>
      <c r="C73" s="114">
        <v>105</v>
      </c>
      <c r="D73" s="115">
        <v>32.22</v>
      </c>
      <c r="E73" s="115">
        <f t="shared" si="0"/>
        <v>3383.1</v>
      </c>
      <c r="F73" s="61" t="s">
        <v>12</v>
      </c>
    </row>
    <row r="74" spans="2:6">
      <c r="B74" s="113">
        <v>46083.490219907406</v>
      </c>
      <c r="C74" s="114">
        <v>387</v>
      </c>
      <c r="D74" s="115">
        <v>32.18</v>
      </c>
      <c r="E74" s="115">
        <f t="shared" si="0"/>
        <v>12453.66</v>
      </c>
      <c r="F74" s="61" t="s">
        <v>12</v>
      </c>
    </row>
    <row r="75" spans="2:6">
      <c r="B75" s="113">
        <v>46083.50105324074</v>
      </c>
      <c r="C75" s="114">
        <v>622</v>
      </c>
      <c r="D75" s="115">
        <v>32.24</v>
      </c>
      <c r="E75" s="115">
        <f t="shared" si="0"/>
        <v>20053.280000000002</v>
      </c>
      <c r="F75" s="61" t="s">
        <v>12</v>
      </c>
    </row>
    <row r="76" spans="2:6">
      <c r="B76" s="113">
        <v>46083.504351851851</v>
      </c>
      <c r="C76" s="114">
        <v>96</v>
      </c>
      <c r="D76" s="115">
        <v>32.159999999999997</v>
      </c>
      <c r="E76" s="115">
        <f t="shared" si="0"/>
        <v>3087.3599999999997</v>
      </c>
      <c r="F76" s="61" t="s">
        <v>12</v>
      </c>
    </row>
    <row r="77" spans="2:6">
      <c r="B77" s="113">
        <v>46083.508402777778</v>
      </c>
      <c r="C77" s="114">
        <v>195</v>
      </c>
      <c r="D77" s="115">
        <v>32.22</v>
      </c>
      <c r="E77" s="115">
        <f t="shared" si="0"/>
        <v>6282.9</v>
      </c>
      <c r="F77" s="61" t="s">
        <v>12</v>
      </c>
    </row>
    <row r="78" spans="2:6">
      <c r="B78" s="113">
        <v>46083.517650462964</v>
      </c>
      <c r="C78" s="114">
        <v>261</v>
      </c>
      <c r="D78" s="115">
        <v>32.18</v>
      </c>
      <c r="E78" s="115">
        <f t="shared" si="0"/>
        <v>8398.98</v>
      </c>
      <c r="F78" s="61" t="s">
        <v>12</v>
      </c>
    </row>
    <row r="79" spans="2:6">
      <c r="B79" s="113">
        <v>46083.517650462964</v>
      </c>
      <c r="C79" s="114">
        <v>134</v>
      </c>
      <c r="D79" s="115">
        <v>32.18</v>
      </c>
      <c r="E79" s="115">
        <f t="shared" si="0"/>
        <v>4312.12</v>
      </c>
      <c r="F79" s="61" t="s">
        <v>12</v>
      </c>
    </row>
    <row r="80" spans="2:6">
      <c r="B80" s="113">
        <v>46083.520601851851</v>
      </c>
      <c r="C80" s="114">
        <v>194</v>
      </c>
      <c r="D80" s="115">
        <v>32.26</v>
      </c>
      <c r="E80" s="115">
        <f t="shared" si="0"/>
        <v>6258.44</v>
      </c>
      <c r="F80" s="61" t="s">
        <v>12</v>
      </c>
    </row>
    <row r="81" spans="2:6">
      <c r="B81" s="113">
        <v>46083.525902777779</v>
      </c>
      <c r="C81" s="114">
        <v>158</v>
      </c>
      <c r="D81" s="115">
        <v>32.28</v>
      </c>
      <c r="E81" s="115">
        <f t="shared" si="0"/>
        <v>5100.24</v>
      </c>
      <c r="F81" s="61" t="s">
        <v>12</v>
      </c>
    </row>
    <row r="82" spans="2:6">
      <c r="B82" s="113">
        <v>46083.531724537039</v>
      </c>
      <c r="C82" s="114">
        <v>218</v>
      </c>
      <c r="D82" s="115">
        <v>32.24</v>
      </c>
      <c r="E82" s="115">
        <f t="shared" si="0"/>
        <v>7028.3200000000006</v>
      </c>
      <c r="F82" s="61" t="s">
        <v>12</v>
      </c>
    </row>
    <row r="83" spans="2:6">
      <c r="B83" s="113">
        <v>46083.531724537039</v>
      </c>
      <c r="C83" s="114">
        <v>122</v>
      </c>
      <c r="D83" s="115">
        <v>32.24</v>
      </c>
      <c r="E83" s="115">
        <f t="shared" si="0"/>
        <v>3933.28</v>
      </c>
      <c r="F83" s="61" t="s">
        <v>12</v>
      </c>
    </row>
    <row r="84" spans="2:6">
      <c r="B84" s="113">
        <v>46083.546851851854</v>
      </c>
      <c r="C84" s="114">
        <v>571</v>
      </c>
      <c r="D84" s="115">
        <v>32.299999999999997</v>
      </c>
      <c r="E84" s="115">
        <f t="shared" si="0"/>
        <v>18443.3</v>
      </c>
      <c r="F84" s="61" t="s">
        <v>12</v>
      </c>
    </row>
    <row r="85" spans="2:6">
      <c r="B85" s="113">
        <v>46083.556689814817</v>
      </c>
      <c r="C85" s="114">
        <v>29</v>
      </c>
      <c r="D85" s="115">
        <v>32.380000000000003</v>
      </c>
      <c r="E85" s="115">
        <f t="shared" si="0"/>
        <v>939.0200000000001</v>
      </c>
      <c r="F85" s="61" t="s">
        <v>12</v>
      </c>
    </row>
    <row r="86" spans="2:6">
      <c r="B86" s="113">
        <v>46083.557175925926</v>
      </c>
      <c r="C86" s="114">
        <v>165</v>
      </c>
      <c r="D86" s="115">
        <v>32.380000000000003</v>
      </c>
      <c r="E86" s="115">
        <f t="shared" ref="E86:E149" si="1">+C86*D86</f>
        <v>5342.7000000000007</v>
      </c>
      <c r="F86" s="61" t="s">
        <v>12</v>
      </c>
    </row>
    <row r="87" spans="2:6">
      <c r="B87" s="113">
        <v>46083.559027777781</v>
      </c>
      <c r="C87" s="114">
        <v>240</v>
      </c>
      <c r="D87" s="115">
        <v>32.4</v>
      </c>
      <c r="E87" s="115">
        <f t="shared" si="1"/>
        <v>7776</v>
      </c>
      <c r="F87" s="61" t="s">
        <v>12</v>
      </c>
    </row>
    <row r="88" spans="2:6">
      <c r="B88" s="113">
        <v>46083.563009259262</v>
      </c>
      <c r="C88" s="114">
        <v>89</v>
      </c>
      <c r="D88" s="115">
        <v>32.4</v>
      </c>
      <c r="E88" s="115">
        <f t="shared" si="1"/>
        <v>2883.6</v>
      </c>
      <c r="F88" s="61" t="s">
        <v>12</v>
      </c>
    </row>
    <row r="89" spans="2:6">
      <c r="B89" s="113">
        <v>46083.563530092593</v>
      </c>
      <c r="C89" s="114">
        <v>191</v>
      </c>
      <c r="D89" s="115">
        <v>32.340000000000003</v>
      </c>
      <c r="E89" s="115">
        <f t="shared" si="1"/>
        <v>6176.9400000000005</v>
      </c>
      <c r="F89" s="61" t="s">
        <v>12</v>
      </c>
    </row>
    <row r="90" spans="2:6">
      <c r="B90" s="113">
        <v>46083.573229166665</v>
      </c>
      <c r="C90" s="114">
        <v>175</v>
      </c>
      <c r="D90" s="115">
        <v>32.28</v>
      </c>
      <c r="E90" s="115">
        <f t="shared" si="1"/>
        <v>5649</v>
      </c>
      <c r="F90" s="61" t="s">
        <v>12</v>
      </c>
    </row>
    <row r="91" spans="2:6">
      <c r="B91" s="113">
        <v>46083.573229166665</v>
      </c>
      <c r="C91" s="114">
        <v>211</v>
      </c>
      <c r="D91" s="115">
        <v>32.28</v>
      </c>
      <c r="E91" s="115">
        <f t="shared" si="1"/>
        <v>6811.08</v>
      </c>
      <c r="F91" s="61" t="s">
        <v>12</v>
      </c>
    </row>
    <row r="92" spans="2:6">
      <c r="B92" s="113">
        <v>46083.576168981483</v>
      </c>
      <c r="C92" s="114">
        <v>91</v>
      </c>
      <c r="D92" s="115">
        <v>32.26</v>
      </c>
      <c r="E92" s="115">
        <f t="shared" si="1"/>
        <v>2935.66</v>
      </c>
      <c r="F92" s="61" t="s">
        <v>12</v>
      </c>
    </row>
    <row r="93" spans="2:6">
      <c r="B93" s="113">
        <v>46083.578287037039</v>
      </c>
      <c r="C93" s="114">
        <v>106</v>
      </c>
      <c r="D93" s="115">
        <v>32.22</v>
      </c>
      <c r="E93" s="115">
        <f t="shared" si="1"/>
        <v>3415.3199999999997</v>
      </c>
      <c r="F93" s="61" t="s">
        <v>12</v>
      </c>
    </row>
    <row r="94" spans="2:6">
      <c r="B94" s="113">
        <v>46083.583680555559</v>
      </c>
      <c r="C94" s="114">
        <v>236</v>
      </c>
      <c r="D94" s="115">
        <v>32.22</v>
      </c>
      <c r="E94" s="115">
        <f t="shared" si="1"/>
        <v>7603.92</v>
      </c>
      <c r="F94" s="61" t="s">
        <v>12</v>
      </c>
    </row>
    <row r="95" spans="2:6">
      <c r="B95" s="113">
        <v>46083.583680555559</v>
      </c>
      <c r="C95" s="114">
        <v>108</v>
      </c>
      <c r="D95" s="115">
        <v>32.22</v>
      </c>
      <c r="E95" s="115">
        <f t="shared" si="1"/>
        <v>3479.7599999999998</v>
      </c>
      <c r="F95" s="61" t="s">
        <v>12</v>
      </c>
    </row>
    <row r="96" spans="2:6">
      <c r="B96" s="113">
        <v>46083.587291666663</v>
      </c>
      <c r="C96" s="114">
        <v>137</v>
      </c>
      <c r="D96" s="115">
        <v>32.22</v>
      </c>
      <c r="E96" s="115">
        <f t="shared" si="1"/>
        <v>4414.1399999999994</v>
      </c>
      <c r="F96" s="61" t="s">
        <v>12</v>
      </c>
    </row>
    <row r="97" spans="2:6">
      <c r="B97" s="113">
        <v>46083.603043981479</v>
      </c>
      <c r="C97" s="114">
        <v>279</v>
      </c>
      <c r="D97" s="115">
        <v>32.26</v>
      </c>
      <c r="E97" s="115">
        <f t="shared" si="1"/>
        <v>9000.5399999999991</v>
      </c>
      <c r="F97" s="61" t="s">
        <v>12</v>
      </c>
    </row>
    <row r="98" spans="2:6">
      <c r="B98" s="113">
        <v>46083.603043981479</v>
      </c>
      <c r="C98" s="114">
        <v>244</v>
      </c>
      <c r="D98" s="115">
        <v>32.26</v>
      </c>
      <c r="E98" s="115">
        <f t="shared" si="1"/>
        <v>7871.44</v>
      </c>
      <c r="F98" s="61" t="s">
        <v>12</v>
      </c>
    </row>
    <row r="99" spans="2:6">
      <c r="B99" s="113">
        <v>46083.603043981479</v>
      </c>
      <c r="C99" s="114">
        <v>121</v>
      </c>
      <c r="D99" s="115">
        <v>32.26</v>
      </c>
      <c r="E99" s="115">
        <f t="shared" si="1"/>
        <v>3903.4599999999996</v>
      </c>
      <c r="F99" s="61" t="s">
        <v>12</v>
      </c>
    </row>
    <row r="100" spans="2:6">
      <c r="B100" s="113">
        <v>46083.604988425926</v>
      </c>
      <c r="C100" s="114">
        <v>3</v>
      </c>
      <c r="D100" s="115">
        <v>32.22</v>
      </c>
      <c r="E100" s="115">
        <f t="shared" si="1"/>
        <v>96.66</v>
      </c>
      <c r="F100" s="61" t="s">
        <v>12</v>
      </c>
    </row>
    <row r="101" spans="2:6">
      <c r="B101" s="113">
        <v>46083.604988425926</v>
      </c>
      <c r="C101" s="114">
        <v>12</v>
      </c>
      <c r="D101" s="115">
        <v>32.22</v>
      </c>
      <c r="E101" s="115">
        <f t="shared" si="1"/>
        <v>386.64</v>
      </c>
      <c r="F101" s="61" t="s">
        <v>12</v>
      </c>
    </row>
    <row r="102" spans="2:6">
      <c r="B102" s="113">
        <v>46083.60560185185</v>
      </c>
      <c r="C102" s="114">
        <v>19</v>
      </c>
      <c r="D102" s="115">
        <v>32.22</v>
      </c>
      <c r="E102" s="115">
        <f t="shared" si="1"/>
        <v>612.17999999999995</v>
      </c>
      <c r="F102" s="61" t="s">
        <v>12</v>
      </c>
    </row>
    <row r="103" spans="2:6">
      <c r="B103" s="113">
        <v>46083.60560185185</v>
      </c>
      <c r="C103" s="114">
        <v>7</v>
      </c>
      <c r="D103" s="115">
        <v>32.22</v>
      </c>
      <c r="E103" s="115">
        <f t="shared" si="1"/>
        <v>225.54</v>
      </c>
      <c r="F103" s="61" t="s">
        <v>12</v>
      </c>
    </row>
    <row r="104" spans="2:6">
      <c r="B104" s="113">
        <v>46083.60564814815</v>
      </c>
      <c r="C104" s="114">
        <v>50</v>
      </c>
      <c r="D104" s="115">
        <v>32.22</v>
      </c>
      <c r="E104" s="115">
        <f t="shared" si="1"/>
        <v>1611</v>
      </c>
      <c r="F104" s="61" t="s">
        <v>12</v>
      </c>
    </row>
    <row r="105" spans="2:6">
      <c r="B105" s="113">
        <v>46083.610277777778</v>
      </c>
      <c r="C105" s="114">
        <v>202</v>
      </c>
      <c r="D105" s="115">
        <v>32.200000000000003</v>
      </c>
      <c r="E105" s="115">
        <f t="shared" si="1"/>
        <v>6504.4000000000005</v>
      </c>
      <c r="F105" s="61" t="s">
        <v>12</v>
      </c>
    </row>
    <row r="106" spans="2:6">
      <c r="B106" s="113">
        <v>46083.616365740738</v>
      </c>
      <c r="C106" s="114">
        <v>284</v>
      </c>
      <c r="D106" s="115">
        <v>32.18</v>
      </c>
      <c r="E106" s="115">
        <f t="shared" si="1"/>
        <v>9139.1200000000008</v>
      </c>
      <c r="F106" s="61" t="s">
        <v>12</v>
      </c>
    </row>
    <row r="107" spans="2:6">
      <c r="B107" s="113">
        <v>46083.616365740738</v>
      </c>
      <c r="C107" s="114">
        <v>70</v>
      </c>
      <c r="D107" s="115">
        <v>32.18</v>
      </c>
      <c r="E107" s="115">
        <f t="shared" si="1"/>
        <v>2252.6</v>
      </c>
      <c r="F107" s="61" t="s">
        <v>12</v>
      </c>
    </row>
    <row r="108" spans="2:6">
      <c r="B108" s="113">
        <v>46083.619305555556</v>
      </c>
      <c r="C108" s="114">
        <v>93</v>
      </c>
      <c r="D108" s="115">
        <v>32.08</v>
      </c>
      <c r="E108" s="115">
        <f t="shared" si="1"/>
        <v>2983.44</v>
      </c>
      <c r="F108" s="61" t="s">
        <v>12</v>
      </c>
    </row>
    <row r="109" spans="2:6">
      <c r="B109" s="113">
        <v>46083.6253125</v>
      </c>
      <c r="C109" s="114">
        <v>72</v>
      </c>
      <c r="D109" s="115">
        <v>32.020000000000003</v>
      </c>
      <c r="E109" s="115">
        <f t="shared" si="1"/>
        <v>2305.44</v>
      </c>
      <c r="F109" s="61" t="s">
        <v>12</v>
      </c>
    </row>
    <row r="110" spans="2:6">
      <c r="B110" s="113">
        <v>46083.6253125</v>
      </c>
      <c r="C110" s="114">
        <v>23</v>
      </c>
      <c r="D110" s="115">
        <v>32.020000000000003</v>
      </c>
      <c r="E110" s="115">
        <f t="shared" si="1"/>
        <v>736.46</v>
      </c>
      <c r="F110" s="61" t="s">
        <v>12</v>
      </c>
    </row>
    <row r="111" spans="2:6">
      <c r="B111" s="113">
        <v>46083.626168981478</v>
      </c>
      <c r="C111" s="114">
        <v>134</v>
      </c>
      <c r="D111" s="115">
        <v>32.020000000000003</v>
      </c>
      <c r="E111" s="115">
        <f t="shared" si="1"/>
        <v>4290.68</v>
      </c>
      <c r="F111" s="61" t="s">
        <v>12</v>
      </c>
    </row>
    <row r="112" spans="2:6">
      <c r="B112" s="113">
        <v>46083.626168981478</v>
      </c>
      <c r="C112" s="114">
        <v>166</v>
      </c>
      <c r="D112" s="115">
        <v>32.020000000000003</v>
      </c>
      <c r="E112" s="115">
        <f t="shared" si="1"/>
        <v>5315.3200000000006</v>
      </c>
      <c r="F112" s="61" t="s">
        <v>12</v>
      </c>
    </row>
    <row r="113" spans="2:6">
      <c r="B113" s="113">
        <v>46083.628923611112</v>
      </c>
      <c r="C113" s="114">
        <v>222</v>
      </c>
      <c r="D113" s="115">
        <v>31.98</v>
      </c>
      <c r="E113" s="115">
        <f t="shared" si="1"/>
        <v>7099.56</v>
      </c>
      <c r="F113" s="61" t="s">
        <v>12</v>
      </c>
    </row>
    <row r="114" spans="2:6">
      <c r="B114" s="113">
        <v>46083.632222222222</v>
      </c>
      <c r="C114" s="114">
        <v>151</v>
      </c>
      <c r="D114" s="115">
        <v>31.94</v>
      </c>
      <c r="E114" s="115">
        <f t="shared" si="1"/>
        <v>4822.9400000000005</v>
      </c>
      <c r="F114" s="61" t="s">
        <v>12</v>
      </c>
    </row>
    <row r="115" spans="2:6">
      <c r="B115" s="113">
        <v>46083.636400462965</v>
      </c>
      <c r="C115" s="114">
        <v>223</v>
      </c>
      <c r="D115" s="115">
        <v>32</v>
      </c>
      <c r="E115" s="115">
        <f t="shared" si="1"/>
        <v>7136</v>
      </c>
      <c r="F115" s="61" t="s">
        <v>12</v>
      </c>
    </row>
    <row r="116" spans="2:6">
      <c r="B116" s="113">
        <v>46083.638356481482</v>
      </c>
      <c r="C116" s="114">
        <v>101</v>
      </c>
      <c r="D116" s="115">
        <v>32</v>
      </c>
      <c r="E116" s="115">
        <f t="shared" si="1"/>
        <v>3232</v>
      </c>
      <c r="F116" s="61" t="s">
        <v>12</v>
      </c>
    </row>
    <row r="117" spans="2:6">
      <c r="B117" s="113">
        <v>46083.639247685183</v>
      </c>
      <c r="C117" s="114">
        <v>94</v>
      </c>
      <c r="D117" s="115">
        <v>31.9</v>
      </c>
      <c r="E117" s="115">
        <f t="shared" si="1"/>
        <v>2998.6</v>
      </c>
      <c r="F117" s="61" t="s">
        <v>12</v>
      </c>
    </row>
    <row r="118" spans="2:6">
      <c r="B118" s="113">
        <v>46083.641527777778</v>
      </c>
      <c r="C118" s="114">
        <v>101</v>
      </c>
      <c r="D118" s="115">
        <v>31.94</v>
      </c>
      <c r="E118" s="115">
        <f t="shared" si="1"/>
        <v>3225.94</v>
      </c>
      <c r="F118" s="61" t="s">
        <v>12</v>
      </c>
    </row>
    <row r="119" spans="2:6">
      <c r="B119" s="113">
        <v>46083.643506944441</v>
      </c>
      <c r="C119" s="114">
        <v>163</v>
      </c>
      <c r="D119" s="115">
        <v>31.88</v>
      </c>
      <c r="E119" s="115">
        <f t="shared" si="1"/>
        <v>5196.4399999999996</v>
      </c>
      <c r="F119" s="61" t="s">
        <v>12</v>
      </c>
    </row>
    <row r="120" spans="2:6">
      <c r="B120" s="113">
        <v>46083.645185185182</v>
      </c>
      <c r="C120" s="114">
        <v>100</v>
      </c>
      <c r="D120" s="115">
        <v>31.84</v>
      </c>
      <c r="E120" s="115">
        <f t="shared" si="1"/>
        <v>3184</v>
      </c>
      <c r="F120" s="61" t="s">
        <v>12</v>
      </c>
    </row>
    <row r="121" spans="2:6">
      <c r="B121" s="113">
        <v>46083.646203703705</v>
      </c>
      <c r="C121" s="114">
        <v>276</v>
      </c>
      <c r="D121" s="115">
        <v>31.76</v>
      </c>
      <c r="E121" s="115">
        <f t="shared" si="1"/>
        <v>8765.76</v>
      </c>
      <c r="F121" s="61" t="s">
        <v>12</v>
      </c>
    </row>
    <row r="122" spans="2:6">
      <c r="B122" s="113">
        <v>46083.64644675926</v>
      </c>
      <c r="C122" s="114">
        <v>138</v>
      </c>
      <c r="D122" s="115">
        <v>31.74</v>
      </c>
      <c r="E122" s="115">
        <f t="shared" si="1"/>
        <v>4380.12</v>
      </c>
      <c r="F122" s="61" t="s">
        <v>12</v>
      </c>
    </row>
    <row r="123" spans="2:6">
      <c r="B123" s="113">
        <v>46083.64644675926</v>
      </c>
      <c r="C123" s="114">
        <v>38</v>
      </c>
      <c r="D123" s="115">
        <v>31.74</v>
      </c>
      <c r="E123" s="115">
        <f t="shared" si="1"/>
        <v>1206.1199999999999</v>
      </c>
      <c r="F123" s="61" t="s">
        <v>12</v>
      </c>
    </row>
    <row r="124" spans="2:6">
      <c r="B124" s="113">
        <v>46083.647361111114</v>
      </c>
      <c r="C124" s="114">
        <v>121</v>
      </c>
      <c r="D124" s="115">
        <v>31.72</v>
      </c>
      <c r="E124" s="115">
        <f t="shared" si="1"/>
        <v>3838.12</v>
      </c>
      <c r="F124" s="61" t="s">
        <v>12</v>
      </c>
    </row>
    <row r="125" spans="2:6">
      <c r="B125" s="113">
        <v>46083.648263888892</v>
      </c>
      <c r="C125" s="114">
        <v>154</v>
      </c>
      <c r="D125" s="115">
        <v>31.68</v>
      </c>
      <c r="E125" s="115">
        <f t="shared" si="1"/>
        <v>4878.72</v>
      </c>
      <c r="F125" s="61" t="s">
        <v>12</v>
      </c>
    </row>
    <row r="126" spans="2:6">
      <c r="B126" s="113">
        <v>46083.649351851855</v>
      </c>
      <c r="C126" s="114">
        <v>50</v>
      </c>
      <c r="D126" s="115">
        <v>31.58</v>
      </c>
      <c r="E126" s="115">
        <f t="shared" si="1"/>
        <v>1579</v>
      </c>
      <c r="F126" s="61" t="s">
        <v>12</v>
      </c>
    </row>
    <row r="127" spans="2:6">
      <c r="B127" s="113">
        <v>46083.650081018517</v>
      </c>
      <c r="C127" s="114">
        <v>68</v>
      </c>
      <c r="D127" s="115">
        <v>31.58</v>
      </c>
      <c r="E127" s="115">
        <f t="shared" si="1"/>
        <v>2147.44</v>
      </c>
      <c r="F127" s="61" t="s">
        <v>12</v>
      </c>
    </row>
    <row r="128" spans="2:6">
      <c r="B128" s="113">
        <v>46083.650347222225</v>
      </c>
      <c r="C128" s="114">
        <v>152</v>
      </c>
      <c r="D128" s="115">
        <v>31.5</v>
      </c>
      <c r="E128" s="115">
        <f t="shared" si="1"/>
        <v>4788</v>
      </c>
      <c r="F128" s="61" t="s">
        <v>12</v>
      </c>
    </row>
    <row r="129" spans="2:6">
      <c r="B129" s="113">
        <v>46083.651770833334</v>
      </c>
      <c r="C129" s="114">
        <v>149</v>
      </c>
      <c r="D129" s="115">
        <v>31.5</v>
      </c>
      <c r="E129" s="115">
        <f t="shared" si="1"/>
        <v>4693.5</v>
      </c>
      <c r="F129" s="61" t="s">
        <v>12</v>
      </c>
    </row>
    <row r="130" spans="2:6">
      <c r="B130" s="113">
        <v>46083.652280092596</v>
      </c>
      <c r="C130" s="114">
        <v>82</v>
      </c>
      <c r="D130" s="115">
        <v>31.4</v>
      </c>
      <c r="E130" s="115">
        <f t="shared" si="1"/>
        <v>2574.7999999999997</v>
      </c>
      <c r="F130" s="61" t="s">
        <v>12</v>
      </c>
    </row>
    <row r="131" spans="2:6">
      <c r="B131" s="113">
        <v>46083.652303240742</v>
      </c>
      <c r="C131" s="114">
        <v>16</v>
      </c>
      <c r="D131" s="115">
        <v>31.4</v>
      </c>
      <c r="E131" s="115">
        <f t="shared" si="1"/>
        <v>502.4</v>
      </c>
      <c r="F131" s="61" t="s">
        <v>12</v>
      </c>
    </row>
    <row r="132" spans="2:6">
      <c r="B132" s="113">
        <v>46083.654444444444</v>
      </c>
      <c r="C132" s="114">
        <v>190</v>
      </c>
      <c r="D132" s="115">
        <v>31.5</v>
      </c>
      <c r="E132" s="115">
        <f t="shared" si="1"/>
        <v>5985</v>
      </c>
      <c r="F132" s="61" t="s">
        <v>12</v>
      </c>
    </row>
    <row r="133" spans="2:6">
      <c r="B133" s="113">
        <v>46083.655081018522</v>
      </c>
      <c r="C133" s="114">
        <v>106</v>
      </c>
      <c r="D133" s="115">
        <v>31.38</v>
      </c>
      <c r="E133" s="115">
        <f t="shared" si="1"/>
        <v>3326.2799999999997</v>
      </c>
      <c r="F133" s="61" t="s">
        <v>12</v>
      </c>
    </row>
    <row r="134" spans="2:6">
      <c r="B134" s="113">
        <v>46083.655925925923</v>
      </c>
      <c r="C134" s="114">
        <v>94</v>
      </c>
      <c r="D134" s="115">
        <v>31.36</v>
      </c>
      <c r="E134" s="115">
        <f t="shared" si="1"/>
        <v>2947.84</v>
      </c>
      <c r="F134" s="61" t="s">
        <v>12</v>
      </c>
    </row>
    <row r="135" spans="2:6">
      <c r="B135" s="113">
        <v>46083.656863425924</v>
      </c>
      <c r="C135" s="114">
        <v>88</v>
      </c>
      <c r="D135" s="115">
        <v>31.32</v>
      </c>
      <c r="E135" s="115">
        <f t="shared" si="1"/>
        <v>2756.16</v>
      </c>
      <c r="F135" s="61" t="s">
        <v>12</v>
      </c>
    </row>
    <row r="136" spans="2:6">
      <c r="B136" s="113">
        <v>46083.656875000001</v>
      </c>
      <c r="C136" s="114">
        <v>8</v>
      </c>
      <c r="D136" s="115">
        <v>31.32</v>
      </c>
      <c r="E136" s="115">
        <f t="shared" si="1"/>
        <v>250.56</v>
      </c>
      <c r="F136" s="61" t="s">
        <v>12</v>
      </c>
    </row>
    <row r="137" spans="2:6">
      <c r="B137" s="113">
        <v>46083.658993055556</v>
      </c>
      <c r="C137" s="114">
        <v>137</v>
      </c>
      <c r="D137" s="115">
        <v>31.38</v>
      </c>
      <c r="E137" s="115">
        <f t="shared" si="1"/>
        <v>4299.0599999999995</v>
      </c>
      <c r="F137" s="61" t="s">
        <v>12</v>
      </c>
    </row>
    <row r="138" spans="2:6">
      <c r="B138" s="113">
        <v>46083.662314814814</v>
      </c>
      <c r="C138" s="114">
        <v>219</v>
      </c>
      <c r="D138" s="115">
        <v>31.36</v>
      </c>
      <c r="E138" s="115">
        <f t="shared" si="1"/>
        <v>6867.84</v>
      </c>
      <c r="F138" s="61" t="s">
        <v>12</v>
      </c>
    </row>
    <row r="139" spans="2:6">
      <c r="B139" s="113">
        <v>46083.663449074076</v>
      </c>
      <c r="C139" s="114">
        <v>158</v>
      </c>
      <c r="D139" s="115">
        <v>31.38</v>
      </c>
      <c r="E139" s="115">
        <f t="shared" si="1"/>
        <v>4958.04</v>
      </c>
      <c r="F139" s="61" t="s">
        <v>12</v>
      </c>
    </row>
    <row r="140" spans="2:6">
      <c r="B140" s="113">
        <v>46083.665277777778</v>
      </c>
      <c r="C140" s="114">
        <v>515</v>
      </c>
      <c r="D140" s="115">
        <v>31.44</v>
      </c>
      <c r="E140" s="115">
        <f t="shared" si="1"/>
        <v>16191.6</v>
      </c>
      <c r="F140" s="61" t="s">
        <v>12</v>
      </c>
    </row>
    <row r="141" spans="2:6">
      <c r="B141" s="113">
        <v>46083.669189814813</v>
      </c>
      <c r="C141" s="114">
        <v>365</v>
      </c>
      <c r="D141" s="115">
        <v>31.64</v>
      </c>
      <c r="E141" s="115">
        <f t="shared" si="1"/>
        <v>11548.6</v>
      </c>
      <c r="F141" s="61" t="s">
        <v>12</v>
      </c>
    </row>
    <row r="142" spans="2:6">
      <c r="B142" s="113">
        <v>46083.672592592593</v>
      </c>
      <c r="C142" s="114">
        <v>420</v>
      </c>
      <c r="D142" s="115">
        <v>31.68</v>
      </c>
      <c r="E142" s="115">
        <f t="shared" si="1"/>
        <v>13305.6</v>
      </c>
      <c r="F142" s="61" t="s">
        <v>12</v>
      </c>
    </row>
    <row r="143" spans="2:6">
      <c r="B143" s="113">
        <v>46083.673275462963</v>
      </c>
      <c r="C143" s="114">
        <v>101</v>
      </c>
      <c r="D143" s="115">
        <v>31.66</v>
      </c>
      <c r="E143" s="115">
        <f t="shared" si="1"/>
        <v>3197.66</v>
      </c>
      <c r="F143" s="61" t="s">
        <v>12</v>
      </c>
    </row>
    <row r="144" spans="2:6">
      <c r="B144" s="113">
        <v>46083.678946759261</v>
      </c>
      <c r="C144" s="114">
        <v>95</v>
      </c>
      <c r="D144" s="115">
        <v>31.56</v>
      </c>
      <c r="E144" s="115">
        <f t="shared" si="1"/>
        <v>2998.2</v>
      </c>
      <c r="F144" s="61" t="s">
        <v>12</v>
      </c>
    </row>
    <row r="145" spans="2:6">
      <c r="B145" s="113">
        <v>46083.678946759261</v>
      </c>
      <c r="C145" s="114">
        <v>294</v>
      </c>
      <c r="D145" s="115">
        <v>31.56</v>
      </c>
      <c r="E145" s="115">
        <f t="shared" si="1"/>
        <v>9278.64</v>
      </c>
      <c r="F145" s="61" t="s">
        <v>12</v>
      </c>
    </row>
    <row r="146" spans="2:6">
      <c r="B146" s="113">
        <v>46083.679236111115</v>
      </c>
      <c r="C146" s="114">
        <v>78</v>
      </c>
      <c r="D146" s="115">
        <v>31.5</v>
      </c>
      <c r="E146" s="115">
        <f t="shared" si="1"/>
        <v>2457</v>
      </c>
      <c r="F146" s="61" t="s">
        <v>12</v>
      </c>
    </row>
    <row r="147" spans="2:6">
      <c r="B147" s="113">
        <v>46083.679236111115</v>
      </c>
      <c r="C147" s="114">
        <v>90</v>
      </c>
      <c r="D147" s="115">
        <v>31.5</v>
      </c>
      <c r="E147" s="115">
        <f t="shared" si="1"/>
        <v>2835</v>
      </c>
      <c r="F147" s="61" t="s">
        <v>12</v>
      </c>
    </row>
    <row r="148" spans="2:6">
      <c r="B148" s="113">
        <v>46083.679247685184</v>
      </c>
      <c r="C148" s="114">
        <v>40</v>
      </c>
      <c r="D148" s="115">
        <v>31.5</v>
      </c>
      <c r="E148" s="115">
        <f t="shared" si="1"/>
        <v>1260</v>
      </c>
      <c r="F148" s="61" t="s">
        <v>12</v>
      </c>
    </row>
    <row r="149" spans="2:6">
      <c r="B149" s="113">
        <v>46083.688078703701</v>
      </c>
      <c r="C149" s="114">
        <v>913</v>
      </c>
      <c r="D149" s="115">
        <v>31.56</v>
      </c>
      <c r="E149" s="115">
        <f t="shared" si="1"/>
        <v>28814.28</v>
      </c>
      <c r="F149" s="61" t="s">
        <v>12</v>
      </c>
    </row>
    <row r="150" spans="2:6">
      <c r="B150" s="113">
        <v>46083.68986111111</v>
      </c>
      <c r="C150" s="114">
        <v>180</v>
      </c>
      <c r="D150" s="115">
        <v>31.6</v>
      </c>
      <c r="E150" s="115">
        <f t="shared" ref="E150:E164" si="2">+C150*D150</f>
        <v>5688</v>
      </c>
      <c r="F150" s="61" t="s">
        <v>12</v>
      </c>
    </row>
    <row r="151" spans="2:6">
      <c r="B151" s="113">
        <v>46083.694085648145</v>
      </c>
      <c r="C151" s="114">
        <v>382</v>
      </c>
      <c r="D151" s="115">
        <v>31.7</v>
      </c>
      <c r="E151" s="115">
        <f t="shared" si="2"/>
        <v>12109.4</v>
      </c>
      <c r="F151" s="61" t="s">
        <v>12</v>
      </c>
    </row>
    <row r="152" spans="2:6">
      <c r="B152" s="113">
        <v>46083.703101851854</v>
      </c>
      <c r="C152" s="114">
        <v>328</v>
      </c>
      <c r="D152" s="115">
        <v>31.66</v>
      </c>
      <c r="E152" s="115">
        <f t="shared" si="2"/>
        <v>10384.48</v>
      </c>
      <c r="F152" s="61" t="s">
        <v>12</v>
      </c>
    </row>
    <row r="153" spans="2:6">
      <c r="B153" s="113">
        <v>46083.705208333333</v>
      </c>
      <c r="C153" s="114">
        <v>730</v>
      </c>
      <c r="D153" s="115">
        <v>31.64</v>
      </c>
      <c r="E153" s="115">
        <f t="shared" si="2"/>
        <v>23097.200000000001</v>
      </c>
      <c r="F153" s="61" t="s">
        <v>12</v>
      </c>
    </row>
    <row r="154" spans="2:6">
      <c r="B154" s="113">
        <v>46083.711018518516</v>
      </c>
      <c r="C154" s="114">
        <v>350</v>
      </c>
      <c r="D154" s="115">
        <v>31.64</v>
      </c>
      <c r="E154" s="115">
        <f t="shared" si="2"/>
        <v>11074</v>
      </c>
      <c r="F154" s="61" t="s">
        <v>12</v>
      </c>
    </row>
    <row r="155" spans="2:6">
      <c r="B155" s="113">
        <v>46083.711018518516</v>
      </c>
      <c r="C155" s="114">
        <v>148</v>
      </c>
      <c r="D155" s="115">
        <v>31.62</v>
      </c>
      <c r="E155" s="115">
        <f t="shared" si="2"/>
        <v>4679.76</v>
      </c>
      <c r="F155" s="61" t="s">
        <v>12</v>
      </c>
    </row>
    <row r="156" spans="2:6">
      <c r="B156" s="113">
        <v>46083.711018518516</v>
      </c>
      <c r="C156" s="114">
        <v>102</v>
      </c>
      <c r="D156" s="115">
        <v>31.62</v>
      </c>
      <c r="E156" s="115">
        <f t="shared" si="2"/>
        <v>3225.2400000000002</v>
      </c>
      <c r="F156" s="61" t="s">
        <v>12</v>
      </c>
    </row>
    <row r="157" spans="2:6">
      <c r="B157" s="113">
        <v>46083.711018518516</v>
      </c>
      <c r="C157" s="114">
        <v>7</v>
      </c>
      <c r="D157" s="115">
        <v>31.62</v>
      </c>
      <c r="E157" s="115">
        <f t="shared" si="2"/>
        <v>221.34</v>
      </c>
      <c r="F157" s="61" t="s">
        <v>12</v>
      </c>
    </row>
    <row r="158" spans="2:6">
      <c r="B158" s="113">
        <v>46083.711018518516</v>
      </c>
      <c r="C158" s="114">
        <v>3</v>
      </c>
      <c r="D158" s="115">
        <v>31.62</v>
      </c>
      <c r="E158" s="115">
        <f t="shared" si="2"/>
        <v>94.86</v>
      </c>
      <c r="F158" s="61" t="s">
        <v>12</v>
      </c>
    </row>
    <row r="159" spans="2:6">
      <c r="B159" s="113">
        <v>46083.711018518516</v>
      </c>
      <c r="C159" s="114">
        <v>93</v>
      </c>
      <c r="D159" s="115">
        <v>31.62</v>
      </c>
      <c r="E159" s="115">
        <f t="shared" si="2"/>
        <v>2940.6600000000003</v>
      </c>
      <c r="F159" s="61" t="s">
        <v>12</v>
      </c>
    </row>
    <row r="160" spans="2:6">
      <c r="B160" s="113">
        <v>46083.711018518516</v>
      </c>
      <c r="C160" s="114">
        <v>53</v>
      </c>
      <c r="D160" s="115">
        <v>31.62</v>
      </c>
      <c r="E160" s="115">
        <f t="shared" si="2"/>
        <v>1675.8600000000001</v>
      </c>
      <c r="F160" s="61" t="s">
        <v>12</v>
      </c>
    </row>
    <row r="161" spans="2:6">
      <c r="B161" s="113">
        <v>46083.711030092592</v>
      </c>
      <c r="C161" s="114">
        <v>135</v>
      </c>
      <c r="D161" s="115">
        <v>31.62</v>
      </c>
      <c r="E161" s="115">
        <f t="shared" si="2"/>
        <v>4268.7</v>
      </c>
      <c r="F161" s="61" t="s">
        <v>12</v>
      </c>
    </row>
    <row r="162" spans="2:6">
      <c r="B162" s="113">
        <v>46083.711030092592</v>
      </c>
      <c r="C162" s="114">
        <v>44</v>
      </c>
      <c r="D162" s="115">
        <v>31.62</v>
      </c>
      <c r="E162" s="115">
        <f t="shared" si="2"/>
        <v>1391.28</v>
      </c>
      <c r="F162" s="61" t="s">
        <v>12</v>
      </c>
    </row>
    <row r="163" spans="2:6">
      <c r="B163" s="113">
        <v>46083.711493055554</v>
      </c>
      <c r="C163" s="114">
        <v>177</v>
      </c>
      <c r="D163" s="115">
        <v>31.62</v>
      </c>
      <c r="E163" s="115">
        <f t="shared" si="2"/>
        <v>5596.74</v>
      </c>
      <c r="F163" s="61" t="s">
        <v>12</v>
      </c>
    </row>
    <row r="164" spans="2:6">
      <c r="B164" s="113">
        <v>46083.721435185187</v>
      </c>
      <c r="C164" s="114">
        <v>615</v>
      </c>
      <c r="D164" s="115">
        <v>31.8</v>
      </c>
      <c r="E164" s="115">
        <f t="shared" si="2"/>
        <v>19557</v>
      </c>
      <c r="F164" s="61" t="s">
        <v>12</v>
      </c>
    </row>
    <row r="165" spans="2:6" ht="12.5">
      <c r="B165" s="34"/>
      <c r="C165" s="104"/>
      <c r="D165" s="105"/>
      <c r="E165" s="105"/>
      <c r="F165" s="106"/>
    </row>
    <row r="166" spans="2:6" ht="12.5">
      <c r="B166" s="34"/>
      <c r="C166" s="104"/>
      <c r="D166" s="105"/>
      <c r="E166" s="105"/>
      <c r="F166" s="106"/>
    </row>
    <row r="167" spans="2:6" ht="12.5">
      <c r="B167" s="34"/>
      <c r="C167" s="104"/>
      <c r="D167" s="105"/>
      <c r="E167" s="105"/>
      <c r="F167" s="106"/>
    </row>
    <row r="168" spans="2:6" ht="12.5">
      <c r="B168" s="34"/>
      <c r="C168" s="104"/>
      <c r="D168" s="105"/>
      <c r="E168" s="105"/>
      <c r="F168" s="106"/>
    </row>
    <row r="169" spans="2:6" ht="12.5">
      <c r="B169" s="34"/>
      <c r="C169" s="104"/>
      <c r="D169" s="105"/>
      <c r="E169" s="105"/>
      <c r="F169" s="106"/>
    </row>
    <row r="170" spans="2:6" ht="12.5">
      <c r="B170" s="34"/>
      <c r="C170" s="104"/>
      <c r="D170" s="105"/>
      <c r="E170" s="105"/>
      <c r="F170" s="106"/>
    </row>
    <row r="171" spans="2:6" ht="12.5">
      <c r="B171" s="34"/>
      <c r="C171" s="104"/>
      <c r="D171" s="105"/>
      <c r="E171" s="105"/>
      <c r="F171" s="106"/>
    </row>
    <row r="172" spans="2:6" ht="12.5">
      <c r="B172" s="34"/>
      <c r="C172" s="104"/>
      <c r="D172" s="105"/>
      <c r="E172" s="105"/>
      <c r="F172" s="106"/>
    </row>
    <row r="173" spans="2:6" ht="12.5">
      <c r="B173" s="34"/>
      <c r="C173" s="104"/>
      <c r="D173" s="105"/>
      <c r="E173" s="105"/>
      <c r="F173" s="106"/>
    </row>
    <row r="174" spans="2:6" ht="12.5">
      <c r="B174" s="34"/>
      <c r="C174" s="104"/>
      <c r="D174" s="105"/>
      <c r="E174" s="105"/>
      <c r="F174" s="106"/>
    </row>
    <row r="175" spans="2:6" ht="12.5">
      <c r="B175" s="34"/>
      <c r="C175" s="104"/>
      <c r="D175" s="105"/>
      <c r="E175" s="105"/>
      <c r="F175" s="106"/>
    </row>
    <row r="176" spans="2:6" ht="12.5">
      <c r="B176" s="34"/>
      <c r="C176" s="104"/>
      <c r="D176" s="105"/>
      <c r="E176" s="105"/>
      <c r="F176" s="106"/>
    </row>
    <row r="177" spans="2:6" ht="12.5">
      <c r="B177" s="34"/>
      <c r="C177" s="104"/>
      <c r="D177" s="105"/>
      <c r="E177" s="105"/>
      <c r="F177" s="106"/>
    </row>
    <row r="178" spans="2:6" ht="12.5">
      <c r="B178" s="34"/>
      <c r="C178" s="104"/>
      <c r="D178" s="105"/>
      <c r="E178" s="105"/>
      <c r="F178" s="106"/>
    </row>
    <row r="179" spans="2:6" ht="12.5">
      <c r="B179" s="34"/>
      <c r="C179" s="104"/>
      <c r="D179" s="105"/>
      <c r="E179" s="105"/>
      <c r="F179" s="106"/>
    </row>
    <row r="180" spans="2:6" ht="12.5">
      <c r="B180" s="34"/>
      <c r="C180" s="104"/>
      <c r="D180" s="105"/>
      <c r="E180" s="105"/>
      <c r="F180" s="106"/>
    </row>
    <row r="181" spans="2:6" ht="12.5">
      <c r="B181" s="34"/>
      <c r="C181" s="104"/>
      <c r="D181" s="105"/>
      <c r="E181" s="105"/>
      <c r="F181" s="106"/>
    </row>
    <row r="182" spans="2:6" ht="12.5">
      <c r="B182" s="34"/>
      <c r="C182" s="104"/>
      <c r="D182" s="105"/>
      <c r="E182" s="105"/>
      <c r="F182" s="106"/>
    </row>
    <row r="183" spans="2:6" ht="12.5">
      <c r="B183" s="34"/>
      <c r="C183" s="104"/>
      <c r="D183" s="105"/>
      <c r="E183" s="105"/>
      <c r="F183" s="106"/>
    </row>
    <row r="184" spans="2:6" ht="12.5">
      <c r="B184" s="34"/>
      <c r="C184" s="104"/>
      <c r="D184" s="105"/>
      <c r="E184" s="105"/>
      <c r="F184" s="106"/>
    </row>
    <row r="185" spans="2:6" ht="12.5">
      <c r="B185" s="34"/>
      <c r="C185" s="104"/>
      <c r="D185" s="105"/>
      <c r="E185" s="105"/>
      <c r="F185" s="106"/>
    </row>
    <row r="186" spans="2:6" ht="12.5">
      <c r="B186" s="34"/>
      <c r="C186" s="104"/>
      <c r="D186" s="105"/>
      <c r="E186" s="105"/>
      <c r="F186" s="106"/>
    </row>
    <row r="187" spans="2:6" ht="12.5">
      <c r="B187" s="34"/>
      <c r="C187" s="104"/>
      <c r="D187" s="105"/>
      <c r="E187" s="105"/>
      <c r="F187" s="106"/>
    </row>
    <row r="188" spans="2:6" ht="12.5">
      <c r="B188" s="34"/>
      <c r="C188" s="104"/>
      <c r="D188" s="105"/>
      <c r="E188" s="105"/>
      <c r="F188" s="106"/>
    </row>
    <row r="189" spans="2:6" ht="12.5">
      <c r="B189" s="34"/>
      <c r="C189" s="104"/>
      <c r="D189" s="105"/>
      <c r="E189" s="105"/>
      <c r="F189" s="106"/>
    </row>
    <row r="190" spans="2:6" ht="12.5">
      <c r="B190" s="34"/>
      <c r="C190" s="104"/>
      <c r="D190" s="105"/>
      <c r="E190" s="105"/>
      <c r="F190" s="106"/>
    </row>
    <row r="191" spans="2:6" ht="12.5">
      <c r="B191" s="34"/>
      <c r="C191" s="104"/>
      <c r="D191" s="105"/>
      <c r="E191" s="105"/>
      <c r="F191" s="106"/>
    </row>
    <row r="192" spans="2:6" ht="12.5">
      <c r="B192" s="34"/>
      <c r="C192" s="104"/>
      <c r="D192" s="105"/>
      <c r="E192" s="105"/>
      <c r="F192" s="106"/>
    </row>
    <row r="193" spans="2:6" ht="12.5">
      <c r="B193" s="34"/>
      <c r="C193" s="104"/>
      <c r="D193" s="105"/>
      <c r="E193" s="105"/>
      <c r="F193" s="106"/>
    </row>
    <row r="194" spans="2:6" ht="12.5">
      <c r="B194" s="34"/>
      <c r="C194" s="104"/>
      <c r="D194" s="105"/>
      <c r="E194" s="105"/>
      <c r="F194" s="106"/>
    </row>
    <row r="195" spans="2:6" ht="12.5">
      <c r="B195" s="34"/>
      <c r="C195" s="104"/>
      <c r="D195" s="105"/>
      <c r="E195" s="105"/>
      <c r="F195" s="106"/>
    </row>
    <row r="196" spans="2:6" ht="12.5">
      <c r="B196" s="34"/>
      <c r="C196" s="104"/>
      <c r="D196" s="105"/>
      <c r="E196" s="105"/>
      <c r="F196" s="106"/>
    </row>
    <row r="197" spans="2:6" ht="12.5">
      <c r="B197" s="34"/>
      <c r="C197" s="104"/>
      <c r="D197" s="105"/>
      <c r="E197" s="105"/>
      <c r="F197" s="106"/>
    </row>
    <row r="198" spans="2:6" ht="12.5">
      <c r="B198" s="34"/>
      <c r="C198" s="104"/>
      <c r="D198" s="105"/>
      <c r="E198" s="105"/>
      <c r="F198" s="106"/>
    </row>
    <row r="199" spans="2:6" ht="12.5">
      <c r="B199" s="34"/>
      <c r="C199" s="104"/>
      <c r="D199" s="105"/>
      <c r="E199" s="105"/>
      <c r="F199" s="106"/>
    </row>
    <row r="200" spans="2:6" ht="12.5">
      <c r="B200" s="34"/>
      <c r="C200" s="104"/>
      <c r="D200" s="105"/>
      <c r="E200" s="105"/>
      <c r="F200" s="106"/>
    </row>
    <row r="201" spans="2:6" ht="12.5">
      <c r="B201" s="34"/>
      <c r="C201" s="104"/>
      <c r="D201" s="105"/>
      <c r="E201" s="105"/>
      <c r="F201" s="106"/>
    </row>
    <row r="202" spans="2:6" ht="12.5">
      <c r="B202" s="34"/>
      <c r="C202" s="104"/>
      <c r="D202" s="105"/>
      <c r="E202" s="105"/>
      <c r="F202" s="106"/>
    </row>
    <row r="203" spans="2:6" ht="12.5">
      <c r="B203" s="34"/>
      <c r="C203" s="104"/>
      <c r="D203" s="105"/>
      <c r="E203" s="105"/>
      <c r="F203" s="106"/>
    </row>
    <row r="204" spans="2:6" ht="12.5">
      <c r="B204" s="34"/>
      <c r="C204" s="104"/>
      <c r="D204" s="105"/>
      <c r="E204" s="105"/>
      <c r="F204" s="106"/>
    </row>
    <row r="205" spans="2:6" ht="12.5">
      <c r="B205" s="34"/>
      <c r="C205" s="104"/>
      <c r="D205" s="105"/>
      <c r="E205" s="105"/>
      <c r="F205" s="106"/>
    </row>
    <row r="206" spans="2:6" ht="12.5">
      <c r="B206" s="34"/>
      <c r="C206" s="104"/>
      <c r="D206" s="105"/>
      <c r="E206" s="105"/>
      <c r="F206" s="106"/>
    </row>
    <row r="207" spans="2:6" ht="12.5">
      <c r="B207" s="34"/>
      <c r="C207" s="104"/>
      <c r="D207" s="105"/>
      <c r="E207" s="105"/>
      <c r="F207" s="106"/>
    </row>
    <row r="208" spans="2:6" ht="12.5">
      <c r="B208" s="34"/>
      <c r="C208" s="104"/>
      <c r="D208" s="105"/>
      <c r="E208" s="105"/>
      <c r="F208" s="106"/>
    </row>
    <row r="209" spans="2:6" ht="12.5">
      <c r="B209" s="34"/>
      <c r="C209" s="104"/>
      <c r="D209" s="105"/>
      <c r="E209" s="105"/>
      <c r="F209" s="106"/>
    </row>
    <row r="210" spans="2:6" ht="12.5">
      <c r="B210" s="34"/>
      <c r="C210" s="104"/>
      <c r="D210" s="105"/>
      <c r="E210" s="105"/>
      <c r="F210" s="106"/>
    </row>
    <row r="211" spans="2:6" ht="12.5">
      <c r="B211" s="34"/>
      <c r="C211" s="104"/>
      <c r="D211" s="105"/>
      <c r="E211" s="105"/>
      <c r="F211" s="106"/>
    </row>
    <row r="212" spans="2:6" ht="12.5">
      <c r="B212" s="34"/>
      <c r="C212" s="104"/>
      <c r="D212" s="105"/>
      <c r="E212" s="105"/>
      <c r="F212" s="106"/>
    </row>
    <row r="213" spans="2:6" ht="12.5">
      <c r="B213" s="34"/>
      <c r="C213" s="104"/>
      <c r="D213" s="105"/>
      <c r="E213" s="105"/>
      <c r="F213" s="106"/>
    </row>
    <row r="214" spans="2:6" ht="12.5">
      <c r="B214" s="34"/>
      <c r="C214" s="104"/>
      <c r="D214" s="105"/>
      <c r="E214" s="105"/>
      <c r="F214" s="106"/>
    </row>
    <row r="215" spans="2:6" ht="12.5">
      <c r="B215" s="34"/>
      <c r="C215" s="104"/>
      <c r="D215" s="105"/>
      <c r="E215" s="105"/>
      <c r="F215" s="106"/>
    </row>
    <row r="216" spans="2:6" ht="12.5">
      <c r="B216" s="34"/>
      <c r="C216" s="104"/>
      <c r="D216" s="105"/>
      <c r="E216" s="105"/>
      <c r="F216" s="106"/>
    </row>
    <row r="217" spans="2:6" ht="12.5">
      <c r="B217" s="34"/>
      <c r="C217" s="104"/>
      <c r="D217" s="105"/>
      <c r="E217" s="105"/>
      <c r="F217" s="106"/>
    </row>
    <row r="218" spans="2:6" ht="12.5">
      <c r="B218" s="34"/>
      <c r="C218" s="104"/>
      <c r="D218" s="105"/>
      <c r="E218" s="105"/>
      <c r="F218" s="106"/>
    </row>
    <row r="219" spans="2:6" ht="12.5">
      <c r="B219" s="34"/>
      <c r="C219" s="104"/>
      <c r="D219" s="105"/>
      <c r="E219" s="105"/>
      <c r="F219" s="106"/>
    </row>
    <row r="220" spans="2:6" ht="12.5">
      <c r="B220" s="34"/>
      <c r="C220" s="104"/>
      <c r="D220" s="105"/>
      <c r="E220" s="105"/>
      <c r="F220" s="106"/>
    </row>
    <row r="221" spans="2:6" ht="12.5">
      <c r="B221" s="34"/>
      <c r="C221" s="104"/>
      <c r="D221" s="105"/>
      <c r="E221" s="105"/>
      <c r="F221" s="106"/>
    </row>
    <row r="222" spans="2:6" ht="12.5">
      <c r="B222" s="34"/>
      <c r="C222" s="104"/>
      <c r="D222" s="105"/>
      <c r="E222" s="105"/>
      <c r="F222" s="106"/>
    </row>
    <row r="223" spans="2:6" ht="12.5">
      <c r="B223" s="34"/>
      <c r="C223" s="104"/>
      <c r="D223" s="105"/>
      <c r="E223" s="105"/>
      <c r="F223" s="106"/>
    </row>
    <row r="224" spans="2:6" ht="12.5">
      <c r="B224" s="34"/>
      <c r="C224" s="104"/>
      <c r="D224" s="105"/>
      <c r="E224" s="105"/>
      <c r="F224" s="106"/>
    </row>
    <row r="225" spans="2:6" ht="12.5">
      <c r="B225" s="34"/>
      <c r="C225" s="104"/>
      <c r="D225" s="105"/>
      <c r="E225" s="105"/>
      <c r="F225" s="106"/>
    </row>
    <row r="226" spans="2:6" ht="12.5">
      <c r="B226" s="34"/>
      <c r="C226" s="104"/>
      <c r="D226" s="105"/>
      <c r="E226" s="105"/>
      <c r="F226" s="106"/>
    </row>
    <row r="227" spans="2:6" ht="12.5">
      <c r="B227" s="34"/>
      <c r="C227" s="104"/>
      <c r="D227" s="105"/>
      <c r="E227" s="105"/>
      <c r="F227" s="106"/>
    </row>
    <row r="228" spans="2:6" ht="12.5">
      <c r="B228" s="34"/>
      <c r="C228" s="104"/>
      <c r="D228" s="105"/>
      <c r="E228" s="105"/>
      <c r="F228" s="106"/>
    </row>
    <row r="229" spans="2:6" ht="12.5">
      <c r="B229" s="34"/>
      <c r="C229" s="104"/>
      <c r="D229" s="105"/>
      <c r="E229" s="105"/>
      <c r="F229" s="106"/>
    </row>
    <row r="230" spans="2:6" ht="12.5">
      <c r="B230" s="34"/>
      <c r="C230" s="104"/>
      <c r="D230" s="105"/>
      <c r="E230" s="105"/>
      <c r="F230" s="106"/>
    </row>
    <row r="231" spans="2:6" ht="12.5">
      <c r="B231" s="34"/>
      <c r="C231" s="104"/>
      <c r="D231" s="105"/>
      <c r="E231" s="105"/>
      <c r="F231" s="106"/>
    </row>
    <row r="232" spans="2:6" ht="12.5">
      <c r="B232" s="34"/>
      <c r="C232" s="104"/>
      <c r="D232" s="105"/>
      <c r="E232" s="105"/>
      <c r="F232" s="106"/>
    </row>
    <row r="233" spans="2:6" ht="12.5">
      <c r="B233" s="34"/>
      <c r="C233" s="104"/>
      <c r="D233" s="105"/>
      <c r="E233" s="105"/>
      <c r="F233" s="106"/>
    </row>
    <row r="234" spans="2:6" ht="12.5">
      <c r="B234" s="34"/>
      <c r="C234" s="104"/>
      <c r="D234" s="105"/>
      <c r="E234" s="105"/>
      <c r="F234" s="106"/>
    </row>
    <row r="235" spans="2:6" ht="12.5">
      <c r="B235" s="34"/>
      <c r="C235" s="104"/>
      <c r="D235" s="105"/>
      <c r="E235" s="105"/>
      <c r="F235" s="106"/>
    </row>
    <row r="236" spans="2:6" ht="12.5">
      <c r="B236" s="34"/>
      <c r="C236" s="104"/>
      <c r="D236" s="105"/>
      <c r="E236" s="105"/>
      <c r="F236" s="106"/>
    </row>
    <row r="237" spans="2:6" ht="12.5">
      <c r="B237" s="34"/>
      <c r="C237" s="104"/>
      <c r="D237" s="105"/>
      <c r="E237" s="105"/>
      <c r="F237" s="106"/>
    </row>
    <row r="238" spans="2:6" ht="12.5">
      <c r="B238" s="34"/>
      <c r="C238" s="104"/>
      <c r="D238" s="105"/>
      <c r="E238" s="105"/>
      <c r="F238" s="106"/>
    </row>
    <row r="239" spans="2:6" ht="12.5">
      <c r="B239" s="34"/>
      <c r="C239" s="104"/>
      <c r="D239" s="105"/>
      <c r="E239" s="105"/>
      <c r="F239" s="106"/>
    </row>
    <row r="240" spans="2:6" ht="12.5">
      <c r="B240" s="34"/>
      <c r="C240" s="104"/>
      <c r="D240" s="105"/>
      <c r="E240" s="105"/>
      <c r="F240" s="106"/>
    </row>
    <row r="241" spans="2:6" ht="12.5">
      <c r="B241" s="34"/>
      <c r="C241" s="104"/>
      <c r="D241" s="105"/>
      <c r="E241" s="105"/>
      <c r="F241" s="106"/>
    </row>
    <row r="242" spans="2:6" ht="12.5">
      <c r="B242" s="34"/>
      <c r="C242" s="104"/>
      <c r="D242" s="105"/>
      <c r="E242" s="105"/>
      <c r="F242" s="106"/>
    </row>
    <row r="243" spans="2:6" ht="12.5">
      <c r="B243" s="34"/>
      <c r="C243" s="104"/>
      <c r="D243" s="105"/>
      <c r="E243" s="105"/>
      <c r="F243" s="106"/>
    </row>
    <row r="244" spans="2:6" ht="12.5">
      <c r="B244" s="34"/>
      <c r="C244" s="104"/>
      <c r="D244" s="105"/>
      <c r="E244" s="105"/>
      <c r="F244" s="106"/>
    </row>
    <row r="245" spans="2:6" ht="12.5">
      <c r="B245" s="34"/>
      <c r="C245" s="104"/>
      <c r="D245" s="105"/>
      <c r="E245" s="105"/>
      <c r="F245" s="106"/>
    </row>
    <row r="246" spans="2:6" ht="12.5">
      <c r="B246" s="34"/>
      <c r="C246" s="104"/>
      <c r="D246" s="105"/>
      <c r="E246" s="105"/>
      <c r="F246" s="106"/>
    </row>
    <row r="247" spans="2:6" ht="12.5">
      <c r="B247" s="34"/>
      <c r="C247" s="104"/>
      <c r="D247" s="105"/>
      <c r="E247" s="105"/>
      <c r="F247" s="106"/>
    </row>
    <row r="248" spans="2:6" ht="12.5">
      <c r="B248" s="34"/>
      <c r="C248" s="104"/>
      <c r="D248" s="105"/>
      <c r="E248" s="105"/>
      <c r="F248" s="106"/>
    </row>
  </sheetData>
  <conditionalFormatting sqref="D15:D19">
    <cfRule type="expression" dxfId="1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173D2-167A-42BC-9F0B-57426BDB1B64}">
  <dimension ref="B1:L248"/>
  <sheetViews>
    <sheetView showGridLines="0" zoomScaleNormal="100" workbookViewId="0">
      <pane ySplit="9" topLeftCell="A10" activePane="bottomLeft" state="frozen"/>
      <selection pane="bottomLeft" activeCell="H22" sqref="H22"/>
    </sheetView>
  </sheetViews>
  <sheetFormatPr defaultColWidth="9.453125" defaultRowHeight="11.5"/>
  <cols>
    <col min="1" max="1" width="9.453125" style="67"/>
    <col min="2" max="2" width="17.54296875" style="69" customWidth="1"/>
    <col min="3" max="3" width="16.54296875" style="70" customWidth="1"/>
    <col min="4" max="4" width="17.81640625" style="71" customWidth="1"/>
    <col min="5" max="5" width="16.54296875" style="68" customWidth="1"/>
    <col min="6" max="6" width="20" style="71" bestFit="1" customWidth="1"/>
    <col min="7" max="7" width="8.1796875" style="67" customWidth="1"/>
    <col min="8" max="8" width="26.453125" style="67" bestFit="1" customWidth="1"/>
    <col min="9" max="9" width="20.453125" style="67" bestFit="1" customWidth="1"/>
    <col min="10" max="10" width="18.81640625" style="67" customWidth="1"/>
    <col min="11" max="11" width="17.54296875" style="67" bestFit="1" customWidth="1"/>
    <col min="12" max="16384" width="9.453125" style="67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4.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4.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4.5">
      <c r="B9" s="75"/>
      <c r="C9" s="73"/>
      <c r="D9" s="73"/>
      <c r="E9" s="73"/>
      <c r="F9" s="73"/>
      <c r="G9" s="74"/>
      <c r="I9" s="74"/>
      <c r="J9" s="74"/>
    </row>
    <row r="10" spans="2:10" s="23" customFormat="1" ht="14.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4.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46080</v>
      </c>
      <c r="C15" s="59">
        <f>SUMIF(F21:F5001,F15,C21:C5001)</f>
        <v>27642</v>
      </c>
      <c r="D15" s="60">
        <f>E15/C15</f>
        <v>32.414161782794309</v>
      </c>
      <c r="E15" s="60">
        <f>SUMIF(F21:F5001,F15,E21:E5001)</f>
        <v>895992.26000000024</v>
      </c>
      <c r="F15" s="61" t="s">
        <v>12</v>
      </c>
    </row>
    <row r="16" spans="2:10">
      <c r="B16" s="26">
        <f>B15</f>
        <v>46080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5">
      <c r="B17" s="26">
        <f>B16</f>
        <v>46080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5">
      <c r="B18" s="26">
        <f>B17</f>
        <v>46080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31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3">
      <c r="B21" s="113">
        <v>0.37918981481481484</v>
      </c>
      <c r="C21" s="114">
        <v>1041</v>
      </c>
      <c r="D21" s="115">
        <v>32.26</v>
      </c>
      <c r="E21" s="115">
        <v>33582.659999999996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0.38091435185185185</v>
      </c>
      <c r="C22" s="114">
        <v>611</v>
      </c>
      <c r="D22" s="115">
        <v>32.26</v>
      </c>
      <c r="E22" s="115">
        <v>19710.86</v>
      </c>
      <c r="F22" s="61" t="s">
        <v>12</v>
      </c>
    </row>
    <row r="23" spans="2:12">
      <c r="B23" s="113">
        <v>0.38138888888888889</v>
      </c>
      <c r="C23" s="114">
        <v>66</v>
      </c>
      <c r="D23" s="115">
        <v>32.14</v>
      </c>
      <c r="E23" s="115">
        <v>2121.2400000000002</v>
      </c>
      <c r="F23" s="61" t="s">
        <v>12</v>
      </c>
    </row>
    <row r="24" spans="2:12">
      <c r="B24" s="113">
        <v>0.38177083333333334</v>
      </c>
      <c r="C24" s="114">
        <v>43</v>
      </c>
      <c r="D24" s="115">
        <v>32.14</v>
      </c>
      <c r="E24" s="115">
        <v>1382.02</v>
      </c>
      <c r="F24" s="61" t="s">
        <v>12</v>
      </c>
    </row>
    <row r="25" spans="2:12">
      <c r="B25" s="113">
        <v>0.38177083333333334</v>
      </c>
      <c r="C25" s="114">
        <v>13</v>
      </c>
      <c r="D25" s="115">
        <v>32.14</v>
      </c>
      <c r="E25" s="115">
        <v>417.82</v>
      </c>
      <c r="F25" s="61" t="s">
        <v>12</v>
      </c>
    </row>
    <row r="26" spans="2:12">
      <c r="B26" s="113">
        <v>0.3843287037037037</v>
      </c>
      <c r="C26" s="114">
        <v>323</v>
      </c>
      <c r="D26" s="115">
        <v>32.1</v>
      </c>
      <c r="E26" s="115">
        <v>10368.300000000001</v>
      </c>
      <c r="F26" s="61" t="s">
        <v>12</v>
      </c>
    </row>
    <row r="27" spans="2:12">
      <c r="B27" s="113">
        <v>0.38586805555555553</v>
      </c>
      <c r="C27" s="114">
        <v>90</v>
      </c>
      <c r="D27" s="115">
        <v>32.5</v>
      </c>
      <c r="E27" s="115">
        <v>2925</v>
      </c>
      <c r="F27" s="61" t="s">
        <v>12</v>
      </c>
    </row>
    <row r="28" spans="2:12">
      <c r="B28" s="113">
        <v>0.38586805555555553</v>
      </c>
      <c r="C28" s="114">
        <v>717</v>
      </c>
      <c r="D28" s="115">
        <v>32.5</v>
      </c>
      <c r="E28" s="115">
        <v>23302.5</v>
      </c>
      <c r="F28" s="61" t="s">
        <v>12</v>
      </c>
    </row>
    <row r="29" spans="2:12">
      <c r="B29" s="113">
        <v>0.38967592592592593</v>
      </c>
      <c r="C29" s="114">
        <v>298</v>
      </c>
      <c r="D29" s="115">
        <v>32.54</v>
      </c>
      <c r="E29" s="115">
        <v>9696.92</v>
      </c>
      <c r="F29" s="61" t="s">
        <v>12</v>
      </c>
    </row>
    <row r="30" spans="2:12">
      <c r="B30" s="113">
        <v>0.39023148148148146</v>
      </c>
      <c r="C30" s="114">
        <v>202</v>
      </c>
      <c r="D30" s="115">
        <v>32.44</v>
      </c>
      <c r="E30" s="115">
        <v>6552.8799999999992</v>
      </c>
      <c r="F30" s="61" t="s">
        <v>12</v>
      </c>
    </row>
    <row r="31" spans="2:12">
      <c r="B31" s="113">
        <v>0.39063657407407409</v>
      </c>
      <c r="C31" s="114">
        <v>45</v>
      </c>
      <c r="D31" s="115">
        <v>32.340000000000003</v>
      </c>
      <c r="E31" s="115">
        <v>1455.3000000000002</v>
      </c>
      <c r="F31" s="61" t="s">
        <v>12</v>
      </c>
    </row>
    <row r="32" spans="2:12">
      <c r="B32" s="113">
        <v>0.39064814814814813</v>
      </c>
      <c r="C32" s="114">
        <v>78</v>
      </c>
      <c r="D32" s="115">
        <v>32.340000000000003</v>
      </c>
      <c r="E32" s="115">
        <v>2522.5200000000004</v>
      </c>
      <c r="F32" s="61" t="s">
        <v>12</v>
      </c>
    </row>
    <row r="33" spans="2:6">
      <c r="B33" s="113">
        <v>0.39121527777777776</v>
      </c>
      <c r="C33" s="114">
        <v>108</v>
      </c>
      <c r="D33" s="115">
        <v>32.26</v>
      </c>
      <c r="E33" s="115">
        <v>3484.08</v>
      </c>
      <c r="F33" s="61" t="s">
        <v>12</v>
      </c>
    </row>
    <row r="34" spans="2:6">
      <c r="B34" s="113">
        <v>0.39533564814814814</v>
      </c>
      <c r="C34" s="114">
        <v>874</v>
      </c>
      <c r="D34" s="115">
        <v>32.380000000000003</v>
      </c>
      <c r="E34" s="115">
        <v>28300.120000000003</v>
      </c>
      <c r="F34" s="61" t="s">
        <v>12</v>
      </c>
    </row>
    <row r="35" spans="2:6">
      <c r="B35" s="113">
        <v>0.39699074074074076</v>
      </c>
      <c r="C35" s="114">
        <v>184</v>
      </c>
      <c r="D35" s="115">
        <v>32.26</v>
      </c>
      <c r="E35" s="115">
        <v>5935.8399999999992</v>
      </c>
      <c r="F35" s="61" t="s">
        <v>12</v>
      </c>
    </row>
    <row r="36" spans="2:6">
      <c r="B36" s="113">
        <v>0.39711805555555557</v>
      </c>
      <c r="C36" s="114">
        <v>356</v>
      </c>
      <c r="D36" s="115">
        <v>32.22</v>
      </c>
      <c r="E36" s="115">
        <v>11470.32</v>
      </c>
      <c r="F36" s="61" t="s">
        <v>12</v>
      </c>
    </row>
    <row r="37" spans="2:6">
      <c r="B37" s="113">
        <v>0.40216435185185184</v>
      </c>
      <c r="C37" s="114">
        <v>688</v>
      </c>
      <c r="D37" s="115">
        <v>32.299999999999997</v>
      </c>
      <c r="E37" s="115">
        <v>22222.399999999998</v>
      </c>
      <c r="F37" s="61" t="s">
        <v>12</v>
      </c>
    </row>
    <row r="38" spans="2:6">
      <c r="B38" s="113">
        <v>0.40387731481481481</v>
      </c>
      <c r="C38" s="114">
        <v>101</v>
      </c>
      <c r="D38" s="115">
        <v>32.28</v>
      </c>
      <c r="E38" s="115">
        <v>3260.28</v>
      </c>
      <c r="F38" s="61" t="s">
        <v>12</v>
      </c>
    </row>
    <row r="39" spans="2:6">
      <c r="B39" s="113">
        <v>0.40589120370370368</v>
      </c>
      <c r="C39" s="114">
        <v>340</v>
      </c>
      <c r="D39" s="115">
        <v>32.299999999999997</v>
      </c>
      <c r="E39" s="115">
        <v>10981.999999999998</v>
      </c>
      <c r="F39" s="61" t="s">
        <v>12</v>
      </c>
    </row>
    <row r="40" spans="2:6">
      <c r="B40" s="113">
        <v>0.42349537037037038</v>
      </c>
      <c r="C40" s="114">
        <v>1783</v>
      </c>
      <c r="D40" s="115">
        <v>32.6</v>
      </c>
      <c r="E40" s="115">
        <v>58125.8</v>
      </c>
      <c r="F40" s="61" t="s">
        <v>12</v>
      </c>
    </row>
    <row r="41" spans="2:6">
      <c r="B41" s="113">
        <v>0.42349537037037038</v>
      </c>
      <c r="C41" s="114">
        <v>663</v>
      </c>
      <c r="D41" s="115">
        <v>32.58</v>
      </c>
      <c r="E41" s="115">
        <v>21600.539999999997</v>
      </c>
      <c r="F41" s="61" t="s">
        <v>12</v>
      </c>
    </row>
    <row r="42" spans="2:6">
      <c r="B42" s="113">
        <v>0.42768518518518517</v>
      </c>
      <c r="C42" s="114">
        <v>276</v>
      </c>
      <c r="D42" s="115">
        <v>32.520000000000003</v>
      </c>
      <c r="E42" s="115">
        <v>8975.52</v>
      </c>
      <c r="F42" s="61" t="s">
        <v>12</v>
      </c>
    </row>
    <row r="43" spans="2:6">
      <c r="B43" s="113">
        <v>0.43020833333333336</v>
      </c>
      <c r="C43" s="114">
        <v>243</v>
      </c>
      <c r="D43" s="115">
        <v>32.479999999999997</v>
      </c>
      <c r="E43" s="115">
        <v>7892.6399999999994</v>
      </c>
      <c r="F43" s="61" t="s">
        <v>12</v>
      </c>
    </row>
    <row r="44" spans="2:6">
      <c r="B44" s="113">
        <v>0.43114583333333334</v>
      </c>
      <c r="C44" s="114">
        <v>230</v>
      </c>
      <c r="D44" s="115">
        <v>32.42</v>
      </c>
      <c r="E44" s="115">
        <v>7456.6</v>
      </c>
      <c r="F44" s="61" t="s">
        <v>12</v>
      </c>
    </row>
    <row r="45" spans="2:6">
      <c r="B45" s="113">
        <v>0.43990740740740741</v>
      </c>
      <c r="C45" s="114">
        <v>629</v>
      </c>
      <c r="D45" s="115">
        <v>32.380000000000003</v>
      </c>
      <c r="E45" s="115">
        <v>20367.02</v>
      </c>
      <c r="F45" s="61" t="s">
        <v>12</v>
      </c>
    </row>
    <row r="46" spans="2:6">
      <c r="B46" s="113">
        <v>0.43993055555555555</v>
      </c>
      <c r="C46" s="114">
        <v>157</v>
      </c>
      <c r="D46" s="115">
        <v>32.36</v>
      </c>
      <c r="E46" s="115">
        <v>5080.5199999999995</v>
      </c>
      <c r="F46" s="61" t="s">
        <v>12</v>
      </c>
    </row>
    <row r="47" spans="2:6">
      <c r="B47" s="113">
        <v>0.45306712962962964</v>
      </c>
      <c r="C47" s="114">
        <v>180</v>
      </c>
      <c r="D47" s="115">
        <v>32.4</v>
      </c>
      <c r="E47" s="115">
        <v>5832</v>
      </c>
      <c r="F47" s="61" t="s">
        <v>12</v>
      </c>
    </row>
    <row r="48" spans="2:6">
      <c r="B48" s="113">
        <v>0.45317129629629632</v>
      </c>
      <c r="C48" s="114">
        <v>573</v>
      </c>
      <c r="D48" s="115">
        <v>32.380000000000003</v>
      </c>
      <c r="E48" s="115">
        <v>18553.740000000002</v>
      </c>
      <c r="F48" s="61" t="s">
        <v>12</v>
      </c>
    </row>
    <row r="49" spans="2:6">
      <c r="B49" s="113">
        <v>0.46325231481481483</v>
      </c>
      <c r="C49" s="114">
        <v>769</v>
      </c>
      <c r="D49" s="115">
        <v>32.54</v>
      </c>
      <c r="E49" s="115">
        <v>25023.26</v>
      </c>
      <c r="F49" s="61" t="s">
        <v>12</v>
      </c>
    </row>
    <row r="50" spans="2:6">
      <c r="B50" s="113">
        <v>0.47528935185185184</v>
      </c>
      <c r="C50" s="114">
        <v>70</v>
      </c>
      <c r="D50" s="115">
        <v>32.5</v>
      </c>
      <c r="E50" s="115">
        <v>2275</v>
      </c>
      <c r="F50" s="61" t="s">
        <v>12</v>
      </c>
    </row>
    <row r="51" spans="2:6">
      <c r="B51" s="113">
        <v>0.47528935185185184</v>
      </c>
      <c r="C51" s="114">
        <v>368</v>
      </c>
      <c r="D51" s="115">
        <v>32.5</v>
      </c>
      <c r="E51" s="115">
        <v>11960</v>
      </c>
      <c r="F51" s="61" t="s">
        <v>12</v>
      </c>
    </row>
    <row r="52" spans="2:6">
      <c r="B52" s="113">
        <v>0.47528935185185184</v>
      </c>
      <c r="C52" s="114">
        <v>269</v>
      </c>
      <c r="D52" s="115">
        <v>32.5</v>
      </c>
      <c r="E52" s="115">
        <v>8742.5</v>
      </c>
      <c r="F52" s="61" t="s">
        <v>12</v>
      </c>
    </row>
    <row r="53" spans="2:6">
      <c r="B53" s="113">
        <v>0.47636574074074073</v>
      </c>
      <c r="C53" s="114">
        <v>106</v>
      </c>
      <c r="D53" s="115">
        <v>32.520000000000003</v>
      </c>
      <c r="E53" s="115">
        <v>3447.1200000000003</v>
      </c>
      <c r="F53" s="61" t="s">
        <v>12</v>
      </c>
    </row>
    <row r="54" spans="2:6">
      <c r="B54" s="113">
        <v>0.49752314814814813</v>
      </c>
      <c r="C54" s="114">
        <v>387</v>
      </c>
      <c r="D54" s="115">
        <v>32.54</v>
      </c>
      <c r="E54" s="115">
        <v>12592.98</v>
      </c>
      <c r="F54" s="61" t="s">
        <v>12</v>
      </c>
    </row>
    <row r="55" spans="2:6">
      <c r="B55" s="113">
        <v>0.49752314814814813</v>
      </c>
      <c r="C55" s="114">
        <v>695</v>
      </c>
      <c r="D55" s="115">
        <v>32.54</v>
      </c>
      <c r="E55" s="115">
        <v>22615.3</v>
      </c>
      <c r="F55" s="61" t="s">
        <v>12</v>
      </c>
    </row>
    <row r="56" spans="2:6">
      <c r="B56" s="113">
        <v>0.49876157407407407</v>
      </c>
      <c r="C56" s="114">
        <v>108</v>
      </c>
      <c r="D56" s="115">
        <v>32.5</v>
      </c>
      <c r="E56" s="115">
        <v>3510</v>
      </c>
      <c r="F56" s="61" t="s">
        <v>12</v>
      </c>
    </row>
    <row r="57" spans="2:6">
      <c r="B57" s="113">
        <v>0.5006828703703704</v>
      </c>
      <c r="C57" s="114">
        <v>186</v>
      </c>
      <c r="D57" s="115">
        <v>32.479999999999997</v>
      </c>
      <c r="E57" s="115">
        <v>6041.28</v>
      </c>
      <c r="F57" s="61" t="s">
        <v>12</v>
      </c>
    </row>
    <row r="58" spans="2:6">
      <c r="B58" s="113">
        <v>0.5103819444444444</v>
      </c>
      <c r="C58" s="114">
        <v>231</v>
      </c>
      <c r="D58" s="115">
        <v>32.56</v>
      </c>
      <c r="E58" s="115">
        <v>7521.3600000000006</v>
      </c>
      <c r="F58" s="61" t="s">
        <v>12</v>
      </c>
    </row>
    <row r="59" spans="2:6">
      <c r="B59" s="113">
        <v>0.51072916666666668</v>
      </c>
      <c r="C59" s="114">
        <v>338</v>
      </c>
      <c r="D59" s="115">
        <v>32.54</v>
      </c>
      <c r="E59" s="115">
        <v>10998.52</v>
      </c>
      <c r="F59" s="61" t="s">
        <v>12</v>
      </c>
    </row>
    <row r="60" spans="2:6">
      <c r="B60" s="113">
        <v>0.52184027777777775</v>
      </c>
      <c r="C60" s="114">
        <v>536</v>
      </c>
      <c r="D60" s="115">
        <v>32.619999999999997</v>
      </c>
      <c r="E60" s="115">
        <v>17484.32</v>
      </c>
      <c r="F60" s="61" t="s">
        <v>12</v>
      </c>
    </row>
    <row r="61" spans="2:6">
      <c r="B61" s="113">
        <v>0.53815972222222219</v>
      </c>
      <c r="C61" s="114">
        <v>564</v>
      </c>
      <c r="D61" s="115">
        <v>32.58</v>
      </c>
      <c r="E61" s="115">
        <v>18375.12</v>
      </c>
      <c r="F61" s="61" t="s">
        <v>12</v>
      </c>
    </row>
    <row r="62" spans="2:6">
      <c r="B62" s="113">
        <v>0.54134259259259254</v>
      </c>
      <c r="C62" s="114">
        <v>306</v>
      </c>
      <c r="D62" s="115">
        <v>32.520000000000003</v>
      </c>
      <c r="E62" s="115">
        <v>9951.1200000000008</v>
      </c>
      <c r="F62" s="61" t="s">
        <v>12</v>
      </c>
    </row>
    <row r="63" spans="2:6">
      <c r="B63" s="113">
        <v>0.54525462962962967</v>
      </c>
      <c r="C63" s="114">
        <v>100</v>
      </c>
      <c r="D63" s="115">
        <v>32.479999999999997</v>
      </c>
      <c r="E63" s="115">
        <v>3247.9999999999995</v>
      </c>
      <c r="F63" s="61" t="s">
        <v>12</v>
      </c>
    </row>
    <row r="64" spans="2:6">
      <c r="B64" s="113">
        <v>0.55814814814814817</v>
      </c>
      <c r="C64" s="114">
        <v>524</v>
      </c>
      <c r="D64" s="115">
        <v>32.520000000000003</v>
      </c>
      <c r="E64" s="115">
        <v>17040.480000000003</v>
      </c>
      <c r="F64" s="61" t="s">
        <v>12</v>
      </c>
    </row>
    <row r="65" spans="2:6">
      <c r="B65" s="113">
        <v>0.5700925925925926</v>
      </c>
      <c r="C65" s="114">
        <v>171</v>
      </c>
      <c r="D65" s="115">
        <v>32.479999999999997</v>
      </c>
      <c r="E65" s="115">
        <v>5554.079999999999</v>
      </c>
      <c r="F65" s="61" t="s">
        <v>12</v>
      </c>
    </row>
    <row r="66" spans="2:6">
      <c r="B66" s="113">
        <v>0.5700925925925926</v>
      </c>
      <c r="C66" s="114">
        <v>134</v>
      </c>
      <c r="D66" s="115">
        <v>32.479999999999997</v>
      </c>
      <c r="E66" s="115">
        <v>4352.32</v>
      </c>
      <c r="F66" s="61" t="s">
        <v>12</v>
      </c>
    </row>
    <row r="67" spans="2:6">
      <c r="B67" s="113">
        <v>0.58680555555555558</v>
      </c>
      <c r="C67" s="114">
        <v>1</v>
      </c>
      <c r="D67" s="115">
        <v>32.64</v>
      </c>
      <c r="E67" s="115">
        <v>32.64</v>
      </c>
      <c r="F67" s="61" t="s">
        <v>12</v>
      </c>
    </row>
    <row r="68" spans="2:6">
      <c r="B68" s="113">
        <v>0.58680555555555558</v>
      </c>
      <c r="C68" s="114">
        <v>125</v>
      </c>
      <c r="D68" s="115">
        <v>32.64</v>
      </c>
      <c r="E68" s="115">
        <v>4080</v>
      </c>
      <c r="F68" s="61" t="s">
        <v>12</v>
      </c>
    </row>
    <row r="69" spans="2:6">
      <c r="B69" s="113">
        <v>0.59237268518518515</v>
      </c>
      <c r="C69" s="114">
        <v>403</v>
      </c>
      <c r="D69" s="115">
        <v>32.6</v>
      </c>
      <c r="E69" s="115">
        <v>13137.800000000001</v>
      </c>
      <c r="F69" s="61" t="s">
        <v>12</v>
      </c>
    </row>
    <row r="70" spans="2:6">
      <c r="B70" s="113">
        <v>0.59406250000000005</v>
      </c>
      <c r="C70" s="114">
        <v>450</v>
      </c>
      <c r="D70" s="115">
        <v>32.56</v>
      </c>
      <c r="E70" s="115">
        <v>14652.000000000002</v>
      </c>
      <c r="F70" s="61" t="s">
        <v>12</v>
      </c>
    </row>
    <row r="71" spans="2:6">
      <c r="B71" s="113">
        <v>0.59885416666666669</v>
      </c>
      <c r="C71" s="114">
        <v>359</v>
      </c>
      <c r="D71" s="115">
        <v>32.520000000000003</v>
      </c>
      <c r="E71" s="115">
        <v>11674.68</v>
      </c>
      <c r="F71" s="61" t="s">
        <v>12</v>
      </c>
    </row>
    <row r="72" spans="2:6">
      <c r="B72" s="113">
        <v>0.59946759259259264</v>
      </c>
      <c r="C72" s="114">
        <v>111</v>
      </c>
      <c r="D72" s="115">
        <v>32.44</v>
      </c>
      <c r="E72" s="115">
        <v>3600.8399999999997</v>
      </c>
      <c r="F72" s="61" t="s">
        <v>12</v>
      </c>
    </row>
    <row r="73" spans="2:6">
      <c r="B73" s="113">
        <v>0.60268518518518521</v>
      </c>
      <c r="C73" s="114">
        <v>101</v>
      </c>
      <c r="D73" s="115">
        <v>32.380000000000003</v>
      </c>
      <c r="E73" s="115">
        <v>3270.38</v>
      </c>
      <c r="F73" s="61" t="s">
        <v>12</v>
      </c>
    </row>
    <row r="74" spans="2:6">
      <c r="B74" s="113">
        <v>0.60390046296296296</v>
      </c>
      <c r="C74" s="114">
        <v>131</v>
      </c>
      <c r="D74" s="115">
        <v>32.299999999999997</v>
      </c>
      <c r="E74" s="115">
        <v>4231.2999999999993</v>
      </c>
      <c r="F74" s="61" t="s">
        <v>12</v>
      </c>
    </row>
    <row r="75" spans="2:6">
      <c r="B75" s="113">
        <v>0.60461805555555559</v>
      </c>
      <c r="C75" s="114">
        <v>128</v>
      </c>
      <c r="D75" s="115">
        <v>32.24</v>
      </c>
      <c r="E75" s="115">
        <v>4126.72</v>
      </c>
      <c r="F75" s="61" t="s">
        <v>12</v>
      </c>
    </row>
    <row r="76" spans="2:6">
      <c r="B76" s="113">
        <v>0.61864583333333334</v>
      </c>
      <c r="C76" s="114">
        <v>892</v>
      </c>
      <c r="D76" s="115">
        <v>32.32</v>
      </c>
      <c r="E76" s="115">
        <v>28829.439999999999</v>
      </c>
      <c r="F76" s="61" t="s">
        <v>12</v>
      </c>
    </row>
    <row r="77" spans="2:6">
      <c r="B77" s="113">
        <v>0.61916666666666664</v>
      </c>
      <c r="C77" s="114">
        <v>166</v>
      </c>
      <c r="D77" s="115">
        <v>32.28</v>
      </c>
      <c r="E77" s="115">
        <v>5358.4800000000005</v>
      </c>
      <c r="F77" s="61" t="s">
        <v>12</v>
      </c>
    </row>
    <row r="78" spans="2:6">
      <c r="B78" s="113">
        <v>0.63207175925925929</v>
      </c>
      <c r="C78" s="114">
        <v>251</v>
      </c>
      <c r="D78" s="115">
        <v>32.4</v>
      </c>
      <c r="E78" s="115">
        <v>8132.4</v>
      </c>
      <c r="F78" s="61" t="s">
        <v>12</v>
      </c>
    </row>
    <row r="79" spans="2:6">
      <c r="B79" s="113">
        <v>0.63208333333333333</v>
      </c>
      <c r="C79" s="114">
        <v>559</v>
      </c>
      <c r="D79" s="115">
        <v>32.380000000000003</v>
      </c>
      <c r="E79" s="115">
        <v>18100.420000000002</v>
      </c>
      <c r="F79" s="61" t="s">
        <v>12</v>
      </c>
    </row>
    <row r="80" spans="2:6">
      <c r="B80" s="113">
        <v>0.6334143518518518</v>
      </c>
      <c r="C80" s="114">
        <v>101</v>
      </c>
      <c r="D80" s="115">
        <v>32.380000000000003</v>
      </c>
      <c r="E80" s="115">
        <v>3270.38</v>
      </c>
      <c r="F80" s="61" t="s">
        <v>12</v>
      </c>
    </row>
    <row r="81" spans="2:6">
      <c r="B81" s="113">
        <v>0.6384143518518518</v>
      </c>
      <c r="C81" s="114">
        <v>240</v>
      </c>
      <c r="D81" s="115">
        <v>32.36</v>
      </c>
      <c r="E81" s="115">
        <v>7766.4</v>
      </c>
      <c r="F81" s="61" t="s">
        <v>12</v>
      </c>
    </row>
    <row r="82" spans="2:6">
      <c r="B82" s="113">
        <v>0.64872685185185186</v>
      </c>
      <c r="C82" s="114">
        <v>195</v>
      </c>
      <c r="D82" s="115">
        <v>32.36</v>
      </c>
      <c r="E82" s="115">
        <v>6310.2</v>
      </c>
      <c r="F82" s="61" t="s">
        <v>12</v>
      </c>
    </row>
    <row r="83" spans="2:6">
      <c r="B83" s="113">
        <v>0.65489583333333334</v>
      </c>
      <c r="C83" s="114">
        <v>533</v>
      </c>
      <c r="D83" s="115">
        <v>32.380000000000003</v>
      </c>
      <c r="E83" s="115">
        <v>17258.54</v>
      </c>
      <c r="F83" s="61" t="s">
        <v>12</v>
      </c>
    </row>
    <row r="84" spans="2:6">
      <c r="B84" s="113">
        <v>0.65493055555555557</v>
      </c>
      <c r="C84" s="114">
        <v>284</v>
      </c>
      <c r="D84" s="115">
        <v>32.36</v>
      </c>
      <c r="E84" s="115">
        <v>9190.24</v>
      </c>
      <c r="F84" s="61" t="s">
        <v>12</v>
      </c>
    </row>
    <row r="85" spans="2:6">
      <c r="B85" s="113">
        <v>0.65493055555555557</v>
      </c>
      <c r="C85" s="114">
        <v>347</v>
      </c>
      <c r="D85" s="115">
        <v>32.36</v>
      </c>
      <c r="E85" s="115">
        <v>11228.92</v>
      </c>
      <c r="F85" s="61" t="s">
        <v>12</v>
      </c>
    </row>
    <row r="86" spans="2:6">
      <c r="B86" s="113">
        <v>0.65964120370370372</v>
      </c>
      <c r="C86" s="114">
        <v>279</v>
      </c>
      <c r="D86" s="115">
        <v>32.340000000000003</v>
      </c>
      <c r="E86" s="115">
        <v>9022.86</v>
      </c>
      <c r="F86" s="61" t="s">
        <v>12</v>
      </c>
    </row>
    <row r="87" spans="2:6">
      <c r="B87" s="113">
        <v>0.66156250000000005</v>
      </c>
      <c r="C87" s="114">
        <v>153</v>
      </c>
      <c r="D87" s="115">
        <v>32.28</v>
      </c>
      <c r="E87" s="115">
        <v>4938.84</v>
      </c>
      <c r="F87" s="61" t="s">
        <v>12</v>
      </c>
    </row>
    <row r="88" spans="2:6">
      <c r="B88" s="113">
        <v>0.66600694444444442</v>
      </c>
      <c r="C88" s="114">
        <v>177</v>
      </c>
      <c r="D88" s="115">
        <v>32.28</v>
      </c>
      <c r="E88" s="115">
        <v>5713.56</v>
      </c>
      <c r="F88" s="61" t="s">
        <v>12</v>
      </c>
    </row>
    <row r="89" spans="2:6">
      <c r="B89" s="113">
        <v>0.66600694444444442</v>
      </c>
      <c r="C89" s="114">
        <v>205</v>
      </c>
      <c r="D89" s="115">
        <v>32.28</v>
      </c>
      <c r="E89" s="115">
        <v>6617.4000000000005</v>
      </c>
      <c r="F89" s="61" t="s">
        <v>12</v>
      </c>
    </row>
    <row r="90" spans="2:6">
      <c r="B90" s="113">
        <v>0.6675578703703704</v>
      </c>
      <c r="C90" s="114">
        <v>184</v>
      </c>
      <c r="D90" s="115">
        <v>32.26</v>
      </c>
      <c r="E90" s="115">
        <v>5935.8399999999992</v>
      </c>
      <c r="F90" s="61" t="s">
        <v>12</v>
      </c>
    </row>
    <row r="91" spans="2:6">
      <c r="B91" s="113">
        <v>0.66796296296296298</v>
      </c>
      <c r="C91" s="114">
        <v>170</v>
      </c>
      <c r="D91" s="115">
        <v>32.24</v>
      </c>
      <c r="E91" s="115">
        <v>5480.8</v>
      </c>
      <c r="F91" s="61" t="s">
        <v>12</v>
      </c>
    </row>
    <row r="92" spans="2:6">
      <c r="B92" s="113">
        <v>0.67394675925925929</v>
      </c>
      <c r="C92" s="114">
        <v>539</v>
      </c>
      <c r="D92" s="115">
        <v>32.28</v>
      </c>
      <c r="E92" s="115">
        <v>17398.920000000002</v>
      </c>
      <c r="F92" s="61" t="s">
        <v>12</v>
      </c>
    </row>
    <row r="93" spans="2:6">
      <c r="B93" s="113">
        <v>0.67429398148148145</v>
      </c>
      <c r="C93" s="114">
        <v>117</v>
      </c>
      <c r="D93" s="115">
        <v>32.24</v>
      </c>
      <c r="E93" s="115">
        <v>3772.0800000000004</v>
      </c>
      <c r="F93" s="61" t="s">
        <v>12</v>
      </c>
    </row>
    <row r="94" spans="2:6">
      <c r="B94" s="113">
        <v>0.67898148148148152</v>
      </c>
      <c r="C94" s="114">
        <v>412</v>
      </c>
      <c r="D94" s="115">
        <v>32.24</v>
      </c>
      <c r="E94" s="115">
        <v>13282.880000000001</v>
      </c>
      <c r="F94" s="61" t="s">
        <v>12</v>
      </c>
    </row>
    <row r="95" spans="2:6">
      <c r="B95" s="113">
        <v>0.69070601851851854</v>
      </c>
      <c r="C95" s="114">
        <v>465</v>
      </c>
      <c r="D95" s="115">
        <v>32.36</v>
      </c>
      <c r="E95" s="115">
        <v>15047.4</v>
      </c>
      <c r="F95" s="61" t="s">
        <v>12</v>
      </c>
    </row>
    <row r="96" spans="2:6">
      <c r="B96" s="113">
        <v>0.69829861111111113</v>
      </c>
      <c r="C96" s="114">
        <v>1010</v>
      </c>
      <c r="D96" s="115">
        <v>32.4</v>
      </c>
      <c r="E96" s="115">
        <v>32724</v>
      </c>
      <c r="F96" s="61" t="s">
        <v>12</v>
      </c>
    </row>
    <row r="97" spans="2:6">
      <c r="B97" s="113">
        <v>0.70854166666666663</v>
      </c>
      <c r="C97" s="114">
        <v>206</v>
      </c>
      <c r="D97" s="115">
        <v>32.340000000000003</v>
      </c>
      <c r="E97" s="115">
        <v>6662.0400000000009</v>
      </c>
      <c r="F97" s="61" t="s">
        <v>12</v>
      </c>
    </row>
    <row r="98" spans="2:6">
      <c r="B98" s="113">
        <v>0.70854166666666663</v>
      </c>
      <c r="C98" s="114">
        <v>341</v>
      </c>
      <c r="D98" s="115">
        <v>32.340000000000003</v>
      </c>
      <c r="E98" s="115">
        <v>11027.94</v>
      </c>
      <c r="F98" s="61" t="s">
        <v>12</v>
      </c>
    </row>
    <row r="99" spans="2:6">
      <c r="B99" s="113">
        <v>0.70961805555555557</v>
      </c>
      <c r="C99" s="114">
        <v>316</v>
      </c>
      <c r="D99" s="115">
        <v>32.32</v>
      </c>
      <c r="E99" s="115">
        <v>10213.120000000001</v>
      </c>
      <c r="F99" s="61" t="s">
        <v>12</v>
      </c>
    </row>
    <row r="100" spans="2:6">
      <c r="B100" s="113">
        <v>0.71239583333333334</v>
      </c>
      <c r="C100" s="114">
        <v>46</v>
      </c>
      <c r="D100" s="115">
        <v>32.36</v>
      </c>
      <c r="E100" s="115">
        <v>1488.56</v>
      </c>
      <c r="F100" s="61" t="s">
        <v>12</v>
      </c>
    </row>
    <row r="101" spans="2:6">
      <c r="B101" s="113">
        <v>0.71318287037037043</v>
      </c>
      <c r="C101" s="114">
        <v>93</v>
      </c>
      <c r="D101" s="115">
        <v>32.32</v>
      </c>
      <c r="E101" s="115">
        <v>3005.76</v>
      </c>
      <c r="F101" s="61" t="s">
        <v>12</v>
      </c>
    </row>
    <row r="102" spans="2:6">
      <c r="B102" s="113">
        <v>0.71754629629629629</v>
      </c>
      <c r="C102" s="114">
        <v>416</v>
      </c>
      <c r="D102" s="115">
        <v>32.26</v>
      </c>
      <c r="E102" s="115">
        <v>13420.16</v>
      </c>
      <c r="F102" s="61" t="s">
        <v>12</v>
      </c>
    </row>
    <row r="103" spans="2:6">
      <c r="B103" s="113">
        <v>0.71754629629629629</v>
      </c>
      <c r="C103" s="114">
        <v>362</v>
      </c>
      <c r="D103" s="115">
        <v>32.26</v>
      </c>
      <c r="E103" s="115">
        <v>11678.119999999999</v>
      </c>
      <c r="F103" s="61" t="s">
        <v>12</v>
      </c>
    </row>
    <row r="104" spans="2:6">
      <c r="B104" s="113"/>
      <c r="C104" s="114"/>
      <c r="D104" s="115"/>
      <c r="E104" s="115"/>
      <c r="F104" s="61"/>
    </row>
    <row r="105" spans="2:6">
      <c r="B105" s="113"/>
      <c r="C105" s="114"/>
      <c r="D105" s="115"/>
      <c r="E105" s="115"/>
      <c r="F105" s="61"/>
    </row>
    <row r="106" spans="2:6">
      <c r="B106" s="113"/>
      <c r="C106" s="114"/>
      <c r="D106" s="115"/>
      <c r="E106" s="115"/>
      <c r="F106" s="61"/>
    </row>
    <row r="107" spans="2:6">
      <c r="B107" s="113"/>
      <c r="C107" s="114"/>
      <c r="D107" s="115"/>
      <c r="E107" s="115"/>
      <c r="F107" s="61"/>
    </row>
    <row r="108" spans="2:6">
      <c r="B108" s="113"/>
      <c r="C108" s="114"/>
      <c r="D108" s="115"/>
      <c r="E108" s="115"/>
      <c r="F108" s="61"/>
    </row>
    <row r="109" spans="2:6">
      <c r="B109" s="113"/>
      <c r="C109" s="114"/>
      <c r="D109" s="115"/>
      <c r="E109" s="115"/>
      <c r="F109" s="61"/>
    </row>
    <row r="110" spans="2:6">
      <c r="B110" s="113"/>
      <c r="C110" s="114"/>
      <c r="D110" s="115"/>
      <c r="E110" s="115"/>
      <c r="F110" s="61"/>
    </row>
    <row r="111" spans="2:6">
      <c r="B111" s="113"/>
      <c r="C111" s="114"/>
      <c r="D111" s="115"/>
      <c r="E111" s="115"/>
      <c r="F111" s="61"/>
    </row>
    <row r="112" spans="2:6">
      <c r="B112" s="113"/>
      <c r="C112" s="114"/>
      <c r="D112" s="115"/>
      <c r="E112" s="115"/>
      <c r="F112" s="61"/>
    </row>
    <row r="113" spans="2:6">
      <c r="B113" s="113"/>
      <c r="C113" s="114"/>
      <c r="D113" s="115"/>
      <c r="E113" s="115"/>
      <c r="F113" s="61"/>
    </row>
    <row r="114" spans="2:6">
      <c r="B114" s="113"/>
      <c r="C114" s="114"/>
      <c r="D114" s="115"/>
      <c r="E114" s="115"/>
      <c r="F114" s="61"/>
    </row>
    <row r="115" spans="2:6">
      <c r="B115" s="113"/>
      <c r="C115" s="114"/>
      <c r="D115" s="115"/>
      <c r="E115" s="115"/>
      <c r="F115" s="61"/>
    </row>
    <row r="116" spans="2:6">
      <c r="B116" s="113"/>
      <c r="C116" s="114"/>
      <c r="D116" s="115"/>
      <c r="E116" s="115"/>
      <c r="F116" s="61"/>
    </row>
    <row r="117" spans="2:6">
      <c r="B117" s="113"/>
      <c r="C117" s="114"/>
      <c r="D117" s="115"/>
      <c r="E117" s="115"/>
      <c r="F117" s="61"/>
    </row>
    <row r="118" spans="2:6">
      <c r="B118" s="113"/>
      <c r="C118" s="114"/>
      <c r="D118" s="115"/>
      <c r="E118" s="115"/>
      <c r="F118" s="61"/>
    </row>
    <row r="119" spans="2:6">
      <c r="B119" s="113"/>
      <c r="C119" s="114"/>
      <c r="D119" s="115"/>
      <c r="E119" s="115"/>
      <c r="F119" s="61"/>
    </row>
    <row r="120" spans="2:6">
      <c r="B120" s="113"/>
      <c r="C120" s="114"/>
      <c r="D120" s="115"/>
      <c r="E120" s="115"/>
      <c r="F120" s="61"/>
    </row>
    <row r="121" spans="2:6">
      <c r="B121" s="113"/>
      <c r="C121" s="114"/>
      <c r="D121" s="115"/>
      <c r="E121" s="115"/>
      <c r="F121" s="61"/>
    </row>
    <row r="122" spans="2:6">
      <c r="B122" s="113"/>
      <c r="C122" s="114"/>
      <c r="D122" s="115"/>
      <c r="E122" s="115"/>
      <c r="F122" s="61"/>
    </row>
    <row r="123" spans="2:6">
      <c r="B123" s="113"/>
      <c r="C123" s="114"/>
      <c r="D123" s="115"/>
      <c r="E123" s="115"/>
      <c r="F123" s="61"/>
    </row>
    <row r="124" spans="2:6">
      <c r="B124" s="113"/>
      <c r="C124" s="114"/>
      <c r="D124" s="115"/>
      <c r="E124" s="115"/>
      <c r="F124" s="61"/>
    </row>
    <row r="125" spans="2:6" ht="12.5">
      <c r="B125" s="34"/>
      <c r="C125" s="104"/>
      <c r="D125" s="105"/>
      <c r="E125" s="105"/>
      <c r="F125" s="106"/>
    </row>
    <row r="126" spans="2:6" ht="12.5">
      <c r="B126" s="34"/>
      <c r="C126" s="104"/>
      <c r="D126" s="105"/>
      <c r="E126" s="105"/>
      <c r="F126" s="106"/>
    </row>
    <row r="127" spans="2:6" ht="12.5">
      <c r="B127" s="34"/>
      <c r="C127" s="104"/>
      <c r="D127" s="105"/>
      <c r="E127" s="105"/>
      <c r="F127" s="106"/>
    </row>
    <row r="128" spans="2:6" ht="12.5">
      <c r="B128" s="34"/>
      <c r="C128" s="104"/>
      <c r="D128" s="105"/>
      <c r="E128" s="105"/>
      <c r="F128" s="106"/>
    </row>
    <row r="129" spans="2:6" ht="12.5">
      <c r="B129" s="34"/>
      <c r="C129" s="104"/>
      <c r="D129" s="105"/>
      <c r="E129" s="105"/>
      <c r="F129" s="106"/>
    </row>
    <row r="130" spans="2:6" ht="12.5">
      <c r="B130" s="34"/>
      <c r="C130" s="104"/>
      <c r="D130" s="105"/>
      <c r="E130" s="105"/>
      <c r="F130" s="106"/>
    </row>
    <row r="131" spans="2:6" ht="12.5">
      <c r="B131" s="34"/>
      <c r="C131" s="104"/>
      <c r="D131" s="105"/>
      <c r="E131" s="105"/>
      <c r="F131" s="106"/>
    </row>
    <row r="132" spans="2:6" ht="12.5">
      <c r="B132" s="34"/>
      <c r="C132" s="104"/>
      <c r="D132" s="105"/>
      <c r="E132" s="105"/>
      <c r="F132" s="106"/>
    </row>
    <row r="133" spans="2:6" ht="12.5">
      <c r="B133" s="34"/>
      <c r="C133" s="104"/>
      <c r="D133" s="105"/>
      <c r="E133" s="105"/>
      <c r="F133" s="106"/>
    </row>
    <row r="134" spans="2:6" ht="12.5">
      <c r="B134" s="34"/>
      <c r="C134" s="104"/>
      <c r="D134" s="105"/>
      <c r="E134" s="105"/>
      <c r="F134" s="106"/>
    </row>
    <row r="135" spans="2:6" ht="12.5">
      <c r="B135" s="34"/>
      <c r="C135" s="104"/>
      <c r="D135" s="105"/>
      <c r="E135" s="105"/>
      <c r="F135" s="106"/>
    </row>
    <row r="136" spans="2:6" ht="12.5">
      <c r="B136" s="34"/>
      <c r="C136" s="104"/>
      <c r="D136" s="105"/>
      <c r="E136" s="105"/>
      <c r="F136" s="106"/>
    </row>
    <row r="137" spans="2:6" ht="12.5">
      <c r="B137" s="34"/>
      <c r="C137" s="104"/>
      <c r="D137" s="105"/>
      <c r="E137" s="105"/>
      <c r="F137" s="106"/>
    </row>
    <row r="138" spans="2:6" ht="12.5">
      <c r="B138" s="34"/>
      <c r="C138" s="104"/>
      <c r="D138" s="105"/>
      <c r="E138" s="105"/>
      <c r="F138" s="106"/>
    </row>
    <row r="139" spans="2:6" ht="12.5">
      <c r="B139" s="34"/>
      <c r="C139" s="104"/>
      <c r="D139" s="105"/>
      <c r="E139" s="105"/>
      <c r="F139" s="106"/>
    </row>
    <row r="140" spans="2:6" ht="12.5">
      <c r="B140" s="34"/>
      <c r="C140" s="104"/>
      <c r="D140" s="105"/>
      <c r="E140" s="105"/>
      <c r="F140" s="106"/>
    </row>
    <row r="141" spans="2:6" ht="12.5">
      <c r="B141" s="34"/>
      <c r="C141" s="104"/>
      <c r="D141" s="105"/>
      <c r="E141" s="105"/>
      <c r="F141" s="106"/>
    </row>
    <row r="142" spans="2:6" ht="12.5">
      <c r="B142" s="34"/>
      <c r="C142" s="104"/>
      <c r="D142" s="105"/>
      <c r="E142" s="105"/>
      <c r="F142" s="106"/>
    </row>
    <row r="143" spans="2:6" ht="12.5">
      <c r="B143" s="34"/>
      <c r="C143" s="104"/>
      <c r="D143" s="105"/>
      <c r="E143" s="105"/>
      <c r="F143" s="106"/>
    </row>
    <row r="144" spans="2:6" ht="12.5">
      <c r="B144" s="34"/>
      <c r="C144" s="104"/>
      <c r="D144" s="105"/>
      <c r="E144" s="105"/>
      <c r="F144" s="106"/>
    </row>
    <row r="145" spans="2:6" ht="12.5">
      <c r="B145" s="34"/>
      <c r="C145" s="104"/>
      <c r="D145" s="105"/>
      <c r="E145" s="105"/>
      <c r="F145" s="106"/>
    </row>
    <row r="146" spans="2:6" ht="12.5">
      <c r="B146" s="34"/>
      <c r="C146" s="104"/>
      <c r="D146" s="105"/>
      <c r="E146" s="105"/>
      <c r="F146" s="106"/>
    </row>
    <row r="147" spans="2:6" ht="12.5">
      <c r="B147" s="34"/>
      <c r="C147" s="104"/>
      <c r="D147" s="105"/>
      <c r="E147" s="105"/>
      <c r="F147" s="106"/>
    </row>
    <row r="148" spans="2:6" ht="12.5">
      <c r="B148" s="34"/>
      <c r="C148" s="104"/>
      <c r="D148" s="105"/>
      <c r="E148" s="105"/>
      <c r="F148" s="106"/>
    </row>
    <row r="149" spans="2:6" ht="12.5">
      <c r="B149" s="34"/>
      <c r="C149" s="104"/>
      <c r="D149" s="105"/>
      <c r="E149" s="105"/>
      <c r="F149" s="106"/>
    </row>
    <row r="150" spans="2:6" ht="12.5">
      <c r="B150" s="34"/>
      <c r="C150" s="104"/>
      <c r="D150" s="105"/>
      <c r="E150" s="105"/>
      <c r="F150" s="106"/>
    </row>
    <row r="151" spans="2:6" ht="12.5">
      <c r="B151" s="34"/>
      <c r="C151" s="104"/>
      <c r="D151" s="105"/>
      <c r="E151" s="105"/>
      <c r="F151" s="106"/>
    </row>
    <row r="152" spans="2:6" ht="12.5">
      <c r="B152" s="34"/>
      <c r="C152" s="104"/>
      <c r="D152" s="105"/>
      <c r="E152" s="105"/>
      <c r="F152" s="106"/>
    </row>
    <row r="153" spans="2:6" ht="12.5">
      <c r="B153" s="34"/>
      <c r="C153" s="104"/>
      <c r="D153" s="105"/>
      <c r="E153" s="105"/>
      <c r="F153" s="106"/>
    </row>
    <row r="154" spans="2:6" ht="12.5">
      <c r="B154" s="34"/>
      <c r="C154" s="104"/>
      <c r="D154" s="105"/>
      <c r="E154" s="105"/>
      <c r="F154" s="106"/>
    </row>
    <row r="155" spans="2:6" ht="12.5">
      <c r="B155" s="34"/>
      <c r="C155" s="104"/>
      <c r="D155" s="105"/>
      <c r="E155" s="105"/>
      <c r="F155" s="106"/>
    </row>
    <row r="156" spans="2:6" ht="12.5">
      <c r="B156" s="34"/>
      <c r="C156" s="104"/>
      <c r="D156" s="105"/>
      <c r="E156" s="105"/>
      <c r="F156" s="106"/>
    </row>
    <row r="157" spans="2:6" ht="12.5">
      <c r="B157" s="34"/>
      <c r="C157" s="104"/>
      <c r="D157" s="105"/>
      <c r="E157" s="105"/>
      <c r="F157" s="106"/>
    </row>
    <row r="158" spans="2:6" ht="12.5">
      <c r="B158" s="34"/>
      <c r="C158" s="104"/>
      <c r="D158" s="105"/>
      <c r="E158" s="105"/>
      <c r="F158" s="106"/>
    </row>
    <row r="159" spans="2:6" ht="12.5">
      <c r="B159" s="34"/>
      <c r="C159" s="104"/>
      <c r="D159" s="105"/>
      <c r="E159" s="105"/>
      <c r="F159" s="106"/>
    </row>
    <row r="160" spans="2:6" ht="12.5">
      <c r="B160" s="34"/>
      <c r="C160" s="104"/>
      <c r="D160" s="105"/>
      <c r="E160" s="105"/>
      <c r="F160" s="106"/>
    </row>
    <row r="161" spans="2:6" ht="12.5">
      <c r="B161" s="34"/>
      <c r="C161" s="104"/>
      <c r="D161" s="105"/>
      <c r="E161" s="105"/>
      <c r="F161" s="106"/>
    </row>
    <row r="162" spans="2:6" ht="12.5">
      <c r="B162" s="34"/>
      <c r="C162" s="104"/>
      <c r="D162" s="105"/>
      <c r="E162" s="105"/>
      <c r="F162" s="106"/>
    </row>
    <row r="163" spans="2:6" ht="12.5">
      <c r="B163" s="34"/>
      <c r="C163" s="104"/>
      <c r="D163" s="105"/>
      <c r="E163" s="105"/>
      <c r="F163" s="106"/>
    </row>
    <row r="164" spans="2:6" ht="12.5">
      <c r="B164" s="34"/>
      <c r="C164" s="104"/>
      <c r="D164" s="105"/>
      <c r="E164" s="105"/>
      <c r="F164" s="106"/>
    </row>
    <row r="165" spans="2:6" ht="12.5">
      <c r="B165" s="34"/>
      <c r="C165" s="104"/>
      <c r="D165" s="105"/>
      <c r="E165" s="105"/>
      <c r="F165" s="106"/>
    </row>
    <row r="166" spans="2:6" ht="12.5">
      <c r="B166" s="34"/>
      <c r="C166" s="104"/>
      <c r="D166" s="105"/>
      <c r="E166" s="105"/>
      <c r="F166" s="106"/>
    </row>
    <row r="167" spans="2:6" ht="12.5">
      <c r="B167" s="34"/>
      <c r="C167" s="104"/>
      <c r="D167" s="105"/>
      <c r="E167" s="105"/>
      <c r="F167" s="106"/>
    </row>
    <row r="168" spans="2:6" ht="12.5">
      <c r="B168" s="34"/>
      <c r="C168" s="104"/>
      <c r="D168" s="105"/>
      <c r="E168" s="105"/>
      <c r="F168" s="106"/>
    </row>
    <row r="169" spans="2:6" ht="12.5">
      <c r="B169" s="34"/>
      <c r="C169" s="104"/>
      <c r="D169" s="105"/>
      <c r="E169" s="105"/>
      <c r="F169" s="106"/>
    </row>
    <row r="170" spans="2:6" ht="12.5">
      <c r="B170" s="34"/>
      <c r="C170" s="104"/>
      <c r="D170" s="105"/>
      <c r="E170" s="105"/>
      <c r="F170" s="106"/>
    </row>
    <row r="171" spans="2:6" ht="12.5">
      <c r="B171" s="34"/>
      <c r="C171" s="104"/>
      <c r="D171" s="105"/>
      <c r="E171" s="105"/>
      <c r="F171" s="106"/>
    </row>
    <row r="172" spans="2:6" ht="12.5">
      <c r="B172" s="34"/>
      <c r="C172" s="104"/>
      <c r="D172" s="105"/>
      <c r="E172" s="105"/>
      <c r="F172" s="106"/>
    </row>
    <row r="173" spans="2:6" ht="12.5">
      <c r="B173" s="34"/>
      <c r="C173" s="104"/>
      <c r="D173" s="105"/>
      <c r="E173" s="105"/>
      <c r="F173" s="106"/>
    </row>
    <row r="174" spans="2:6" ht="12.5">
      <c r="B174" s="34"/>
      <c r="C174" s="104"/>
      <c r="D174" s="105"/>
      <c r="E174" s="105"/>
      <c r="F174" s="106"/>
    </row>
    <row r="175" spans="2:6" ht="12.5">
      <c r="B175" s="34"/>
      <c r="C175" s="104"/>
      <c r="D175" s="105"/>
      <c r="E175" s="105"/>
      <c r="F175" s="106"/>
    </row>
    <row r="176" spans="2:6" ht="12.5">
      <c r="B176" s="34"/>
      <c r="C176" s="104"/>
      <c r="D176" s="105"/>
      <c r="E176" s="105"/>
      <c r="F176" s="106"/>
    </row>
    <row r="177" spans="2:6" ht="12.5">
      <c r="B177" s="34"/>
      <c r="C177" s="104"/>
      <c r="D177" s="105"/>
      <c r="E177" s="105"/>
      <c r="F177" s="106"/>
    </row>
    <row r="178" spans="2:6" ht="12.5">
      <c r="B178" s="34"/>
      <c r="C178" s="104"/>
      <c r="D178" s="105"/>
      <c r="E178" s="105"/>
      <c r="F178" s="106"/>
    </row>
    <row r="179" spans="2:6" ht="12.5">
      <c r="B179" s="34"/>
      <c r="C179" s="104"/>
      <c r="D179" s="105"/>
      <c r="E179" s="105"/>
      <c r="F179" s="106"/>
    </row>
    <row r="180" spans="2:6" ht="12.5">
      <c r="B180" s="34"/>
      <c r="C180" s="104"/>
      <c r="D180" s="105"/>
      <c r="E180" s="105"/>
      <c r="F180" s="106"/>
    </row>
    <row r="181" spans="2:6" ht="12.5">
      <c r="B181" s="34"/>
      <c r="C181" s="104"/>
      <c r="D181" s="105"/>
      <c r="E181" s="105"/>
      <c r="F181" s="106"/>
    </row>
    <row r="182" spans="2:6" ht="12.5">
      <c r="B182" s="34"/>
      <c r="C182" s="104"/>
      <c r="D182" s="105"/>
      <c r="E182" s="105"/>
      <c r="F182" s="106"/>
    </row>
    <row r="183" spans="2:6" ht="12.5">
      <c r="B183" s="34"/>
      <c r="C183" s="104"/>
      <c r="D183" s="105"/>
      <c r="E183" s="105"/>
      <c r="F183" s="106"/>
    </row>
    <row r="184" spans="2:6" ht="12.5">
      <c r="B184" s="34"/>
      <c r="C184" s="104"/>
      <c r="D184" s="105"/>
      <c r="E184" s="105"/>
      <c r="F184" s="106"/>
    </row>
    <row r="185" spans="2:6" ht="12.5">
      <c r="B185" s="34"/>
      <c r="C185" s="104"/>
      <c r="D185" s="105"/>
      <c r="E185" s="105"/>
      <c r="F185" s="106"/>
    </row>
    <row r="186" spans="2:6" ht="12.5">
      <c r="B186" s="34"/>
      <c r="C186" s="104"/>
      <c r="D186" s="105"/>
      <c r="E186" s="105"/>
      <c r="F186" s="106"/>
    </row>
    <row r="187" spans="2:6" ht="12.5">
      <c r="B187" s="34"/>
      <c r="C187" s="104"/>
      <c r="D187" s="105"/>
      <c r="E187" s="105"/>
      <c r="F187" s="106"/>
    </row>
    <row r="188" spans="2:6" ht="12.5">
      <c r="B188" s="34"/>
      <c r="C188" s="104"/>
      <c r="D188" s="105"/>
      <c r="E188" s="105"/>
      <c r="F188" s="106"/>
    </row>
    <row r="189" spans="2:6" ht="12.5">
      <c r="B189" s="34"/>
      <c r="C189" s="104"/>
      <c r="D189" s="105"/>
      <c r="E189" s="105"/>
      <c r="F189" s="106"/>
    </row>
    <row r="190" spans="2:6" ht="12.5">
      <c r="B190" s="34"/>
      <c r="C190" s="104"/>
      <c r="D190" s="105"/>
      <c r="E190" s="105"/>
      <c r="F190" s="106"/>
    </row>
    <row r="191" spans="2:6" ht="12.5">
      <c r="B191" s="34"/>
      <c r="C191" s="104"/>
      <c r="D191" s="105"/>
      <c r="E191" s="105"/>
      <c r="F191" s="106"/>
    </row>
    <row r="192" spans="2:6" ht="12.5">
      <c r="B192" s="34"/>
      <c r="C192" s="104"/>
      <c r="D192" s="105"/>
      <c r="E192" s="105"/>
      <c r="F192" s="106"/>
    </row>
    <row r="193" spans="2:6" ht="12.5">
      <c r="B193" s="34"/>
      <c r="C193" s="104"/>
      <c r="D193" s="105"/>
      <c r="E193" s="105"/>
      <c r="F193" s="106"/>
    </row>
    <row r="194" spans="2:6" ht="12.5">
      <c r="B194" s="34"/>
      <c r="C194" s="104"/>
      <c r="D194" s="105"/>
      <c r="E194" s="105"/>
      <c r="F194" s="106"/>
    </row>
    <row r="195" spans="2:6" ht="12.5">
      <c r="B195" s="34"/>
      <c r="C195" s="104"/>
      <c r="D195" s="105"/>
      <c r="E195" s="105"/>
      <c r="F195" s="106"/>
    </row>
    <row r="196" spans="2:6" ht="12.5">
      <c r="B196" s="34"/>
      <c r="C196" s="104"/>
      <c r="D196" s="105"/>
      <c r="E196" s="105"/>
      <c r="F196" s="106"/>
    </row>
    <row r="197" spans="2:6" ht="12.5">
      <c r="B197" s="34"/>
      <c r="C197" s="104"/>
      <c r="D197" s="105"/>
      <c r="E197" s="105"/>
      <c r="F197" s="106"/>
    </row>
    <row r="198" spans="2:6" ht="12.5">
      <c r="B198" s="34"/>
      <c r="C198" s="104"/>
      <c r="D198" s="105"/>
      <c r="E198" s="105"/>
      <c r="F198" s="106"/>
    </row>
    <row r="199" spans="2:6" ht="12.5">
      <c r="B199" s="34"/>
      <c r="C199" s="104"/>
      <c r="D199" s="105"/>
      <c r="E199" s="105"/>
      <c r="F199" s="106"/>
    </row>
    <row r="200" spans="2:6" ht="12.5">
      <c r="B200" s="34"/>
      <c r="C200" s="104"/>
      <c r="D200" s="105"/>
      <c r="E200" s="105"/>
      <c r="F200" s="106"/>
    </row>
    <row r="201" spans="2:6" ht="12.5">
      <c r="B201" s="34"/>
      <c r="C201" s="104"/>
      <c r="D201" s="105"/>
      <c r="E201" s="105"/>
      <c r="F201" s="106"/>
    </row>
    <row r="202" spans="2:6" ht="12.5">
      <c r="B202" s="34"/>
      <c r="C202" s="104"/>
      <c r="D202" s="105"/>
      <c r="E202" s="105"/>
      <c r="F202" s="106"/>
    </row>
    <row r="203" spans="2:6" ht="12.5">
      <c r="B203" s="34"/>
      <c r="C203" s="104"/>
      <c r="D203" s="105"/>
      <c r="E203" s="105"/>
      <c r="F203" s="106"/>
    </row>
    <row r="204" spans="2:6" ht="12.5">
      <c r="B204" s="34"/>
      <c r="C204" s="104"/>
      <c r="D204" s="105"/>
      <c r="E204" s="105"/>
      <c r="F204" s="106"/>
    </row>
    <row r="205" spans="2:6" ht="12.5">
      <c r="B205" s="34"/>
      <c r="C205" s="104"/>
      <c r="D205" s="105"/>
      <c r="E205" s="105"/>
      <c r="F205" s="106"/>
    </row>
    <row r="206" spans="2:6" ht="12.5">
      <c r="B206" s="34"/>
      <c r="C206" s="104"/>
      <c r="D206" s="105"/>
      <c r="E206" s="105"/>
      <c r="F206" s="106"/>
    </row>
    <row r="207" spans="2:6" ht="12.5">
      <c r="B207" s="34"/>
      <c r="C207" s="104"/>
      <c r="D207" s="105"/>
      <c r="E207" s="105"/>
      <c r="F207" s="106"/>
    </row>
    <row r="208" spans="2:6" ht="12.5">
      <c r="B208" s="34"/>
      <c r="C208" s="104"/>
      <c r="D208" s="105"/>
      <c r="E208" s="105"/>
      <c r="F208" s="106"/>
    </row>
    <row r="209" spans="2:6" ht="12.5">
      <c r="B209" s="34"/>
      <c r="C209" s="104"/>
      <c r="D209" s="105"/>
      <c r="E209" s="105"/>
      <c r="F209" s="106"/>
    </row>
    <row r="210" spans="2:6" ht="12.5">
      <c r="B210" s="34"/>
      <c r="C210" s="104"/>
      <c r="D210" s="105"/>
      <c r="E210" s="105"/>
      <c r="F210" s="106"/>
    </row>
    <row r="211" spans="2:6" ht="12.5">
      <c r="B211" s="34"/>
      <c r="C211" s="104"/>
      <c r="D211" s="105"/>
      <c r="E211" s="105"/>
      <c r="F211" s="106"/>
    </row>
    <row r="212" spans="2:6" ht="12.5">
      <c r="B212" s="34"/>
      <c r="C212" s="104"/>
      <c r="D212" s="105"/>
      <c r="E212" s="105"/>
      <c r="F212" s="106"/>
    </row>
    <row r="213" spans="2:6" ht="12.5">
      <c r="B213" s="34"/>
      <c r="C213" s="104"/>
      <c r="D213" s="105"/>
      <c r="E213" s="105"/>
      <c r="F213" s="106"/>
    </row>
    <row r="214" spans="2:6" ht="12.5">
      <c r="B214" s="34"/>
      <c r="C214" s="104"/>
      <c r="D214" s="105"/>
      <c r="E214" s="105"/>
      <c r="F214" s="106"/>
    </row>
    <row r="215" spans="2:6" ht="12.5">
      <c r="B215" s="34"/>
      <c r="C215" s="104"/>
      <c r="D215" s="105"/>
      <c r="E215" s="105"/>
      <c r="F215" s="106"/>
    </row>
    <row r="216" spans="2:6" ht="12.5">
      <c r="B216" s="34"/>
      <c r="C216" s="104"/>
      <c r="D216" s="105"/>
      <c r="E216" s="105"/>
      <c r="F216" s="106"/>
    </row>
    <row r="217" spans="2:6" ht="12.5">
      <c r="B217" s="34"/>
      <c r="C217" s="104"/>
      <c r="D217" s="105"/>
      <c r="E217" s="105"/>
      <c r="F217" s="106"/>
    </row>
    <row r="218" spans="2:6" ht="12.5">
      <c r="B218" s="34"/>
      <c r="C218" s="104"/>
      <c r="D218" s="105"/>
      <c r="E218" s="105"/>
      <c r="F218" s="106"/>
    </row>
    <row r="219" spans="2:6" ht="12.5">
      <c r="B219" s="34"/>
      <c r="C219" s="104"/>
      <c r="D219" s="105"/>
      <c r="E219" s="105"/>
      <c r="F219" s="106"/>
    </row>
    <row r="220" spans="2:6" ht="12.5">
      <c r="B220" s="34"/>
      <c r="C220" s="104"/>
      <c r="D220" s="105"/>
      <c r="E220" s="105"/>
      <c r="F220" s="106"/>
    </row>
    <row r="221" spans="2:6" ht="12.5">
      <c r="B221" s="34"/>
      <c r="C221" s="104"/>
      <c r="D221" s="105"/>
      <c r="E221" s="105"/>
      <c r="F221" s="106"/>
    </row>
    <row r="222" spans="2:6" ht="12.5">
      <c r="B222" s="34"/>
      <c r="C222" s="104"/>
      <c r="D222" s="105"/>
      <c r="E222" s="105"/>
      <c r="F222" s="106"/>
    </row>
    <row r="223" spans="2:6" ht="12.5">
      <c r="B223" s="34"/>
      <c r="C223" s="104"/>
      <c r="D223" s="105"/>
      <c r="E223" s="105"/>
      <c r="F223" s="106"/>
    </row>
    <row r="224" spans="2:6" ht="12.5">
      <c r="B224" s="34"/>
      <c r="C224" s="104"/>
      <c r="D224" s="105"/>
      <c r="E224" s="105"/>
      <c r="F224" s="106"/>
    </row>
    <row r="225" spans="2:6" ht="12.5">
      <c r="B225" s="34"/>
      <c r="C225" s="104"/>
      <c r="D225" s="105"/>
      <c r="E225" s="105"/>
      <c r="F225" s="106"/>
    </row>
    <row r="226" spans="2:6" ht="12.5">
      <c r="B226" s="34"/>
      <c r="C226" s="104"/>
      <c r="D226" s="105"/>
      <c r="E226" s="105"/>
      <c r="F226" s="106"/>
    </row>
    <row r="227" spans="2:6" ht="12.5">
      <c r="B227" s="34"/>
      <c r="C227" s="104"/>
      <c r="D227" s="105"/>
      <c r="E227" s="105"/>
      <c r="F227" s="106"/>
    </row>
    <row r="228" spans="2:6" ht="12.5">
      <c r="B228" s="34"/>
      <c r="C228" s="104"/>
      <c r="D228" s="105"/>
      <c r="E228" s="105"/>
      <c r="F228" s="106"/>
    </row>
    <row r="229" spans="2:6" ht="12.5">
      <c r="B229" s="34"/>
      <c r="C229" s="104"/>
      <c r="D229" s="105"/>
      <c r="E229" s="105"/>
      <c r="F229" s="106"/>
    </row>
    <row r="230" spans="2:6" ht="12.5">
      <c r="B230" s="34"/>
      <c r="C230" s="104"/>
      <c r="D230" s="105"/>
      <c r="E230" s="105"/>
      <c r="F230" s="106"/>
    </row>
    <row r="231" spans="2:6" ht="12.5">
      <c r="B231" s="34"/>
      <c r="C231" s="104"/>
      <c r="D231" s="105"/>
      <c r="E231" s="105"/>
      <c r="F231" s="106"/>
    </row>
    <row r="232" spans="2:6" ht="12.5">
      <c r="B232" s="34"/>
      <c r="C232" s="104"/>
      <c r="D232" s="105"/>
      <c r="E232" s="105"/>
      <c r="F232" s="106"/>
    </row>
    <row r="233" spans="2:6" ht="12.5">
      <c r="B233" s="34"/>
      <c r="C233" s="104"/>
      <c r="D233" s="105"/>
      <c r="E233" s="105"/>
      <c r="F233" s="106"/>
    </row>
    <row r="234" spans="2:6" ht="12.5">
      <c r="B234" s="34"/>
      <c r="C234" s="104"/>
      <c r="D234" s="105"/>
      <c r="E234" s="105"/>
      <c r="F234" s="106"/>
    </row>
    <row r="235" spans="2:6" ht="12.5">
      <c r="B235" s="34"/>
      <c r="C235" s="104"/>
      <c r="D235" s="105"/>
      <c r="E235" s="105"/>
      <c r="F235" s="106"/>
    </row>
    <row r="236" spans="2:6" ht="12.5">
      <c r="B236" s="34"/>
      <c r="C236" s="104"/>
      <c r="D236" s="105"/>
      <c r="E236" s="105"/>
      <c r="F236" s="106"/>
    </row>
    <row r="237" spans="2:6" ht="12.5">
      <c r="B237" s="34"/>
      <c r="C237" s="104"/>
      <c r="D237" s="105"/>
      <c r="E237" s="105"/>
      <c r="F237" s="106"/>
    </row>
    <row r="238" spans="2:6" ht="12.5">
      <c r="B238" s="34"/>
      <c r="C238" s="104"/>
      <c r="D238" s="105"/>
      <c r="E238" s="105"/>
      <c r="F238" s="106"/>
    </row>
    <row r="239" spans="2:6" ht="12.5">
      <c r="B239" s="34"/>
      <c r="C239" s="104"/>
      <c r="D239" s="105"/>
      <c r="E239" s="105"/>
      <c r="F239" s="106"/>
    </row>
    <row r="240" spans="2:6" ht="12.5">
      <c r="B240" s="34"/>
      <c r="C240" s="104"/>
      <c r="D240" s="105"/>
      <c r="E240" s="105"/>
      <c r="F240" s="106"/>
    </row>
    <row r="241" spans="2:6" ht="12.5">
      <c r="B241" s="34"/>
      <c r="C241" s="104"/>
      <c r="D241" s="105"/>
      <c r="E241" s="105"/>
      <c r="F241" s="106"/>
    </row>
    <row r="242" spans="2:6" ht="12.5">
      <c r="B242" s="34"/>
      <c r="C242" s="104"/>
      <c r="D242" s="105"/>
      <c r="E242" s="105"/>
      <c r="F242" s="106"/>
    </row>
    <row r="243" spans="2:6" ht="12.5">
      <c r="B243" s="34"/>
      <c r="C243" s="104"/>
      <c r="D243" s="105"/>
      <c r="E243" s="105"/>
      <c r="F243" s="106"/>
    </row>
    <row r="244" spans="2:6" ht="12.5">
      <c r="B244" s="34"/>
      <c r="C244" s="104"/>
      <c r="D244" s="105"/>
      <c r="E244" s="105"/>
      <c r="F244" s="106"/>
    </row>
    <row r="245" spans="2:6" ht="12.5">
      <c r="B245" s="34"/>
      <c r="C245" s="104"/>
      <c r="D245" s="105"/>
      <c r="E245" s="105"/>
      <c r="F245" s="106"/>
    </row>
    <row r="246" spans="2:6" ht="12.5">
      <c r="B246" s="34"/>
      <c r="C246" s="104"/>
      <c r="D246" s="105"/>
      <c r="E246" s="105"/>
      <c r="F246" s="106"/>
    </row>
    <row r="247" spans="2:6" ht="12.5">
      <c r="B247" s="34"/>
      <c r="C247" s="104"/>
      <c r="D247" s="105"/>
      <c r="E247" s="105"/>
      <c r="F247" s="106"/>
    </row>
    <row r="248" spans="2:6" ht="12.5">
      <c r="B248" s="34"/>
      <c r="C248" s="104"/>
      <c r="D248" s="105"/>
      <c r="E248" s="105"/>
      <c r="F248" s="106"/>
    </row>
  </sheetData>
  <conditionalFormatting sqref="D15:D19">
    <cfRule type="expression" dxfId="0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36"/>
  <sheetViews>
    <sheetView workbookViewId="0">
      <selection activeCell="K26" sqref="K26"/>
    </sheetView>
  </sheetViews>
  <sheetFormatPr defaultColWidth="9.453125" defaultRowHeight="14.5"/>
  <cols>
    <col min="1" max="1" width="9.453125" style="1"/>
    <col min="2" max="2" width="18.54296875" style="1" customWidth="1"/>
    <col min="3" max="3" width="22.453125" style="1" bestFit="1" customWidth="1"/>
    <col min="4" max="4" width="17.54296875" style="1" customWidth="1"/>
    <col min="5" max="5" width="18.54296875" style="1" bestFit="1" customWidth="1"/>
    <col min="6" max="6" width="2.54296875" style="1" customWidth="1"/>
    <col min="7" max="7" width="16.1796875" style="1" customWidth="1"/>
    <col min="8" max="9" width="15.54296875" style="1" customWidth="1"/>
    <col min="10" max="10" width="2.26953125" style="1" customWidth="1"/>
    <col min="11" max="11" width="16.453125" style="1" customWidth="1"/>
    <col min="12" max="13" width="15.54296875" style="1" customWidth="1"/>
    <col min="14" max="14" width="2.26953125" style="1" customWidth="1"/>
    <col min="15" max="15" width="16.81640625" style="1" customWidth="1"/>
    <col min="16" max="17" width="15.54296875" style="1" customWidth="1"/>
    <col min="18" max="18" width="2.26953125" style="1" customWidth="1"/>
    <col min="19" max="19" width="16.81640625" style="1" customWidth="1"/>
    <col min="20" max="21" width="15.54296875" style="1" customWidth="1"/>
    <col min="22" max="16384" width="9.453125" style="1"/>
  </cols>
  <sheetData>
    <row r="1" spans="1:6">
      <c r="A1" s="103"/>
    </row>
    <row r="6" spans="1:6" ht="15.5">
      <c r="B6" s="10" t="s">
        <v>5</v>
      </c>
      <c r="C6" s="4"/>
      <c r="D6" s="4"/>
      <c r="E6" s="4"/>
    </row>
    <row r="7" spans="1:6" ht="5.25" customHeight="1">
      <c r="B7" s="3"/>
      <c r="C7" s="2"/>
      <c r="D7" s="4"/>
      <c r="E7" s="4"/>
    </row>
    <row r="8" spans="1:6" ht="15" customHeight="1">
      <c r="B8" s="9" t="s">
        <v>11</v>
      </c>
      <c r="C8" s="2"/>
      <c r="D8" s="4"/>
      <c r="E8" s="4"/>
    </row>
    <row r="9" spans="1:6" ht="5.25" customHeight="1">
      <c r="B9" s="3"/>
      <c r="C9" s="2"/>
      <c r="D9" s="4"/>
      <c r="E9" s="4"/>
    </row>
    <row r="10" spans="1:6">
      <c r="B10" s="19" t="s">
        <v>25</v>
      </c>
      <c r="C10" s="20"/>
      <c r="D10" s="20"/>
      <c r="E10" s="44">
        <f>'SBM Offshore - Share Repurchase'!E7</f>
        <v>226633158</v>
      </c>
    </row>
    <row r="11" spans="1:6">
      <c r="B11" s="19" t="s">
        <v>6</v>
      </c>
      <c r="C11" s="20"/>
      <c r="D11" s="20"/>
      <c r="E11" s="48">
        <f>'SBM Offshore - Share Repurchase'!C38</f>
        <v>253721</v>
      </c>
      <c r="F11" s="5"/>
    </row>
    <row r="12" spans="1:6">
      <c r="B12" s="19" t="s">
        <v>0</v>
      </c>
      <c r="C12" s="20"/>
      <c r="D12" s="20"/>
      <c r="E12" s="44">
        <f>'SBM Offshore - Share Repurchase'!E38</f>
        <v>8063860.9153000005</v>
      </c>
      <c r="F12" s="5"/>
    </row>
    <row r="13" spans="1:6">
      <c r="B13" s="19" t="s">
        <v>26</v>
      </c>
      <c r="C13" s="20"/>
      <c r="D13" s="20"/>
      <c r="E13" s="30">
        <f>'SBM Offshore - Share Repurchase'!E11</f>
        <v>46080</v>
      </c>
      <c r="F13" s="5"/>
    </row>
    <row r="14" spans="1:6">
      <c r="B14" s="19" t="s">
        <v>27</v>
      </c>
      <c r="C14" s="20"/>
      <c r="D14" s="20"/>
      <c r="E14" s="30">
        <f>'SBM Offshore - Share Repurchase'!E12</f>
        <v>46435</v>
      </c>
      <c r="F14" s="5"/>
    </row>
    <row r="15" spans="1:6">
      <c r="B15" s="19" t="s">
        <v>20</v>
      </c>
      <c r="C15" s="20"/>
      <c r="D15" s="20"/>
      <c r="E15" s="42">
        <f>E12/E10</f>
        <v>3.5581117019513976E-2</v>
      </c>
      <c r="F15" s="5"/>
    </row>
    <row r="16" spans="1:6">
      <c r="B16" s="9"/>
      <c r="C16" s="6"/>
      <c r="D16" s="6"/>
      <c r="E16" s="6"/>
    </row>
    <row r="17" spans="2:22">
      <c r="B17" s="9"/>
      <c r="C17" s="6"/>
      <c r="D17" s="6"/>
      <c r="E17" s="6"/>
    </row>
    <row r="18" spans="2:22">
      <c r="B18" s="9" t="s">
        <v>24</v>
      </c>
      <c r="C18" s="6"/>
      <c r="D18" s="6"/>
      <c r="E18" s="6"/>
    </row>
    <row r="19" spans="2:22">
      <c r="B19" s="8"/>
      <c r="C19" s="122" t="s">
        <v>19</v>
      </c>
      <c r="D19" s="123"/>
      <c r="E19" s="124"/>
      <c r="F19" s="5"/>
      <c r="G19" s="122" t="s">
        <v>12</v>
      </c>
      <c r="H19" s="123"/>
      <c r="I19" s="124"/>
      <c r="K19" s="122" t="s">
        <v>22</v>
      </c>
      <c r="L19" s="123"/>
      <c r="M19" s="124"/>
      <c r="O19" s="122" t="s">
        <v>23</v>
      </c>
      <c r="P19" s="123"/>
      <c r="Q19" s="124"/>
      <c r="S19" s="122" t="s">
        <v>28</v>
      </c>
      <c r="T19" s="123"/>
      <c r="U19" s="124"/>
    </row>
    <row r="20" spans="2:22" ht="46.5">
      <c r="B20" s="21" t="s">
        <v>1</v>
      </c>
      <c r="C20" s="31" t="s">
        <v>2</v>
      </c>
      <c r="D20" s="32" t="s">
        <v>14</v>
      </c>
      <c r="E20" s="31" t="s">
        <v>13</v>
      </c>
      <c r="F20" s="5"/>
      <c r="G20" s="31" t="s">
        <v>2</v>
      </c>
      <c r="H20" s="32" t="s">
        <v>14</v>
      </c>
      <c r="I20" s="31" t="s">
        <v>13</v>
      </c>
      <c r="K20" s="31" t="s">
        <v>2</v>
      </c>
      <c r="L20" s="32" t="s">
        <v>14</v>
      </c>
      <c r="M20" s="31" t="s">
        <v>13</v>
      </c>
      <c r="O20" s="31" t="s">
        <v>2</v>
      </c>
      <c r="P20" s="65" t="s">
        <v>14</v>
      </c>
      <c r="Q20" s="64" t="s">
        <v>13</v>
      </c>
      <c r="S20" s="31" t="s">
        <v>2</v>
      </c>
      <c r="T20" s="65" t="s">
        <v>14</v>
      </c>
      <c r="U20" s="64" t="s">
        <v>13</v>
      </c>
    </row>
    <row r="21" spans="2:22">
      <c r="B21" s="96">
        <v>46086</v>
      </c>
      <c r="C21" s="93">
        <f>_xlfn.XLOOKUP(B21,'Weekly Summary'!B:B,'Weekly Summary'!C:C,"")</f>
        <v>28741</v>
      </c>
      <c r="D21" s="103">
        <f>_xlfn.XLOOKUP($B21,'Weekly Summary'!$B:$B,'Weekly Summary'!D:D,"")</f>
        <v>31.173999999999999</v>
      </c>
      <c r="E21" s="103">
        <f>_xlfn.XLOOKUP($B21,'Weekly Summary'!$B:$B,'Weekly Summary'!E:E,"")</f>
        <v>895971.93400000001</v>
      </c>
      <c r="F21" s="93"/>
      <c r="G21" s="93">
        <f>_xlfn.XLOOKUP($B21,'Weekly Summary'!$B:$B,'Weekly Summary'!G:G,"",)</f>
        <v>28741</v>
      </c>
      <c r="H21" s="103">
        <f>_xlfn.XLOOKUP($B21,'Weekly Summary'!$B:$B,'Weekly Summary'!H:H,"",)</f>
        <v>31.173999999999999</v>
      </c>
      <c r="I21" s="103">
        <f>_xlfn.XLOOKUP($B21,'Weekly Summary'!$B:$B,'Weekly Summary'!I:I,"",)</f>
        <v>895971.93400000001</v>
      </c>
      <c r="J21" s="93"/>
      <c r="K21" s="93">
        <f>_xlfn.XLOOKUP($B21,'Weekly Summary'!$B:$B,'Weekly Summary'!K:K,"",)</f>
        <v>0</v>
      </c>
      <c r="L21" s="103">
        <f>_xlfn.XLOOKUP($B21,'Weekly Summary'!$B:$B,'Weekly Summary'!L:L,"",)</f>
        <v>0</v>
      </c>
      <c r="M21" s="103">
        <f>_xlfn.XLOOKUP($B21,'Weekly Summary'!$B:$B,'Weekly Summary'!M:M,"",)</f>
        <v>0</v>
      </c>
      <c r="N21" s="93"/>
      <c r="O21" s="93">
        <f>_xlfn.XLOOKUP($B21,'Weekly Summary'!$B:$B,'Weekly Summary'!O:O,"",)</f>
        <v>0</v>
      </c>
      <c r="P21" s="103">
        <f>_xlfn.XLOOKUP($B21,'Weekly Summary'!$B:$B,'Weekly Summary'!P:P,"",)</f>
        <v>0</v>
      </c>
      <c r="Q21" s="103">
        <f>_xlfn.XLOOKUP($B21,'Weekly Summary'!$B:$B,'Weekly Summary'!Q:Q,"",)</f>
        <v>0</v>
      </c>
      <c r="S21" s="93">
        <f>_xlfn.XLOOKUP($B21,'Weekly Summary'!$B:$B,'Weekly Summary'!S:S,"",)</f>
        <v>0</v>
      </c>
      <c r="T21" s="103">
        <f>_xlfn.XLOOKUP($B21,'Weekly Summary'!$B:$B,'Weekly Summary'!T:T,"",)</f>
        <v>0</v>
      </c>
      <c r="U21" s="103">
        <f>_xlfn.XLOOKUP($B21,'Weekly Summary'!$B:$B,'Weekly Summary'!U:U,"",)</f>
        <v>0</v>
      </c>
    </row>
    <row r="22" spans="2:22">
      <c r="B22" s="96">
        <f>WORKDAY(B21,1)</f>
        <v>46087</v>
      </c>
      <c r="C22" s="93">
        <f>_xlfn.XLOOKUP(B22,'Weekly Summary'!B:B,'Weekly Summary'!C:C,"")</f>
        <v>29077</v>
      </c>
      <c r="D22" s="103">
        <f>_xlfn.XLOOKUP($B22,'Weekly Summary'!$B:$B,'Weekly Summary'!D:D,"")</f>
        <v>30.814299999999999</v>
      </c>
      <c r="E22" s="103">
        <f>_xlfn.XLOOKUP($B22,'Weekly Summary'!$B:$B,'Weekly Summary'!E:E,"")</f>
        <v>895987.40110000002</v>
      </c>
      <c r="F22" s="93"/>
      <c r="G22" s="93">
        <f>_xlfn.XLOOKUP($B22,'Weekly Summary'!$B:$B,'Weekly Summary'!G:G,"",)</f>
        <v>29077</v>
      </c>
      <c r="H22" s="103">
        <f>_xlfn.XLOOKUP($B22,'Weekly Summary'!$B:$B,'Weekly Summary'!H:H,"",)</f>
        <v>30.814299999999999</v>
      </c>
      <c r="I22" s="103">
        <f>_xlfn.XLOOKUP($B22,'Weekly Summary'!$B:$B,'Weekly Summary'!I:I,"",)</f>
        <v>895987.40110000002</v>
      </c>
      <c r="J22" s="93"/>
      <c r="K22" s="93">
        <f>_xlfn.XLOOKUP($B22,'Weekly Summary'!$B:$B,'Weekly Summary'!K:K,"",)</f>
        <v>0</v>
      </c>
      <c r="L22" s="103">
        <f>_xlfn.XLOOKUP($B22,'Weekly Summary'!$B:$B,'Weekly Summary'!L:L,"",)</f>
        <v>0</v>
      </c>
      <c r="M22" s="103">
        <f>_xlfn.XLOOKUP($B22,'Weekly Summary'!$B:$B,'Weekly Summary'!M:M,"",)</f>
        <v>0</v>
      </c>
      <c r="N22" s="93"/>
      <c r="O22" s="93">
        <f>_xlfn.XLOOKUP($B22,'Weekly Summary'!$B:$B,'Weekly Summary'!O:O,"",)</f>
        <v>0</v>
      </c>
      <c r="P22" s="103">
        <f>_xlfn.XLOOKUP($B22,'Weekly Summary'!$B:$B,'Weekly Summary'!P:P,"",)</f>
        <v>0</v>
      </c>
      <c r="Q22" s="103">
        <f>_xlfn.XLOOKUP($B22,'Weekly Summary'!$B:$B,'Weekly Summary'!Q:Q,"",)</f>
        <v>0</v>
      </c>
      <c r="S22" s="93">
        <f>_xlfn.XLOOKUP($B22,'Weekly Summary'!$B:$B,'Weekly Summary'!S:S,"",)</f>
        <v>0</v>
      </c>
      <c r="T22" s="103">
        <f>_xlfn.XLOOKUP($B22,'Weekly Summary'!$B:$B,'Weekly Summary'!T:T,"",)</f>
        <v>0</v>
      </c>
      <c r="U22" s="103">
        <f>_xlfn.XLOOKUP($B22,'Weekly Summary'!$B:$B,'Weekly Summary'!U:U,"",)</f>
        <v>0</v>
      </c>
    </row>
    <row r="23" spans="2:22">
      <c r="B23" s="96">
        <f t="shared" ref="B23:B25" si="0">WORKDAY(B22,1)</f>
        <v>46090</v>
      </c>
      <c r="C23" s="93">
        <f>_xlfn.XLOOKUP(B23,'Weekly Summary'!B:B,'Weekly Summary'!C:C,"")</f>
        <v>28812</v>
      </c>
      <c r="D23" s="103">
        <f>_xlfn.XLOOKUP($B23,'Weekly Summary'!$B:$B,'Weekly Summary'!D:D,"")</f>
        <v>31.0976</v>
      </c>
      <c r="E23" s="103">
        <f>_xlfn.XLOOKUP($B23,'Weekly Summary'!$B:$B,'Weekly Summary'!E:E,"")</f>
        <v>895984.05119999999</v>
      </c>
      <c r="F23" s="93"/>
      <c r="G23" s="93">
        <f>_xlfn.XLOOKUP($B23,'Weekly Summary'!$B:$B,'Weekly Summary'!G:G,"",)</f>
        <v>28812</v>
      </c>
      <c r="H23" s="103">
        <f>_xlfn.XLOOKUP($B23,'Weekly Summary'!$B:$B,'Weekly Summary'!H:H,"",)</f>
        <v>31.0976</v>
      </c>
      <c r="I23" s="103">
        <f>_xlfn.XLOOKUP($B23,'Weekly Summary'!$B:$B,'Weekly Summary'!I:I,"",)</f>
        <v>895984.05119999999</v>
      </c>
      <c r="J23" s="93"/>
      <c r="K23" s="93">
        <f>_xlfn.XLOOKUP($B23,'Weekly Summary'!$B:$B,'Weekly Summary'!K:K,"",)</f>
        <v>0</v>
      </c>
      <c r="L23" s="103">
        <f>_xlfn.XLOOKUP($B23,'Weekly Summary'!$B:$B,'Weekly Summary'!L:L,"",)</f>
        <v>0</v>
      </c>
      <c r="M23" s="103">
        <f>_xlfn.XLOOKUP($B23,'Weekly Summary'!$B:$B,'Weekly Summary'!M:M,"",)</f>
        <v>0</v>
      </c>
      <c r="N23" s="93"/>
      <c r="O23" s="93">
        <f>_xlfn.XLOOKUP($B23,'Weekly Summary'!$B:$B,'Weekly Summary'!O:O,"",)</f>
        <v>0</v>
      </c>
      <c r="P23" s="103">
        <f>_xlfn.XLOOKUP($B23,'Weekly Summary'!$B:$B,'Weekly Summary'!P:P,"",)</f>
        <v>0</v>
      </c>
      <c r="Q23" s="103">
        <f>_xlfn.XLOOKUP($B23,'Weekly Summary'!$B:$B,'Weekly Summary'!Q:Q,"",)</f>
        <v>0</v>
      </c>
      <c r="R23" s="95"/>
      <c r="S23" s="93">
        <f>_xlfn.XLOOKUP($B23,'Weekly Summary'!$B:$B,'Weekly Summary'!S:S,"",)</f>
        <v>0</v>
      </c>
      <c r="T23" s="103">
        <f>_xlfn.XLOOKUP($B23,'Weekly Summary'!$B:$B,'Weekly Summary'!T:T,"",)</f>
        <v>0</v>
      </c>
      <c r="U23" s="103">
        <f>_xlfn.XLOOKUP($B23,'Weekly Summary'!$B:$B,'Weekly Summary'!U:U,"",)</f>
        <v>0</v>
      </c>
      <c r="V23" s="94"/>
    </row>
    <row r="24" spans="2:22">
      <c r="B24" s="96">
        <f t="shared" si="0"/>
        <v>46091</v>
      </c>
      <c r="C24" s="93">
        <f>_xlfn.XLOOKUP(B24,'Weekly Summary'!B:B,'Weekly Summary'!C:C,"")</f>
        <v>27201</v>
      </c>
      <c r="D24" s="103">
        <f>_xlfn.XLOOKUP($B24,'Weekly Summary'!$B:$B,'Weekly Summary'!D:D,"")</f>
        <v>32.939599999999999</v>
      </c>
      <c r="E24" s="103">
        <f>_xlfn.XLOOKUP($B24,'Weekly Summary'!$B:$B,'Weekly Summary'!E:E,"")</f>
        <v>895990.05959999992</v>
      </c>
      <c r="F24" s="93"/>
      <c r="G24" s="93">
        <f>_xlfn.XLOOKUP($B24,'Weekly Summary'!$B:$B,'Weekly Summary'!G:G,"",)</f>
        <v>27201</v>
      </c>
      <c r="H24" s="103">
        <f>_xlfn.XLOOKUP($B24,'Weekly Summary'!$B:$B,'Weekly Summary'!H:H,"",)</f>
        <v>32.939599999999999</v>
      </c>
      <c r="I24" s="103">
        <f>_xlfn.XLOOKUP($B24,'Weekly Summary'!$B:$B,'Weekly Summary'!I:I,"",)</f>
        <v>895990.05959999992</v>
      </c>
      <c r="J24" s="93"/>
      <c r="K24" s="93">
        <f>_xlfn.XLOOKUP($B24,'Weekly Summary'!$B:$B,'Weekly Summary'!K:K,"",)</f>
        <v>0</v>
      </c>
      <c r="L24" s="103">
        <f>_xlfn.XLOOKUP($B24,'Weekly Summary'!$B:$B,'Weekly Summary'!L:L,"",)</f>
        <v>0</v>
      </c>
      <c r="M24" s="103">
        <f>_xlfn.XLOOKUP($B24,'Weekly Summary'!$B:$B,'Weekly Summary'!M:M,"",)</f>
        <v>0</v>
      </c>
      <c r="N24" s="93"/>
      <c r="O24" s="93">
        <f>_xlfn.XLOOKUP($B24,'Weekly Summary'!$B:$B,'Weekly Summary'!O:O,"",)</f>
        <v>0</v>
      </c>
      <c r="P24" s="103">
        <f>_xlfn.XLOOKUP($B24,'Weekly Summary'!$B:$B,'Weekly Summary'!P:P,"",)</f>
        <v>0</v>
      </c>
      <c r="Q24" s="103">
        <f>_xlfn.XLOOKUP($B24,'Weekly Summary'!$B:$B,'Weekly Summary'!Q:Q,"",)</f>
        <v>0</v>
      </c>
      <c r="R24" s="95"/>
      <c r="S24" s="93">
        <f>_xlfn.XLOOKUP($B24,'Weekly Summary'!$B:$B,'Weekly Summary'!S:S,"",)</f>
        <v>0</v>
      </c>
      <c r="T24" s="103">
        <f>_xlfn.XLOOKUP($B24,'Weekly Summary'!$B:$B,'Weekly Summary'!T:T,"",)</f>
        <v>0</v>
      </c>
      <c r="U24" s="103">
        <f>_xlfn.XLOOKUP($B24,'Weekly Summary'!$B:$B,'Weekly Summary'!U:U,"",)</f>
        <v>0</v>
      </c>
      <c r="V24" s="94"/>
    </row>
    <row r="25" spans="2:22">
      <c r="B25" s="96">
        <f t="shared" si="0"/>
        <v>46092</v>
      </c>
      <c r="C25" s="93">
        <f>_xlfn.XLOOKUP(B25,'Weekly Summary'!B:B,'Weekly Summary'!C:C,"")</f>
        <v>26878</v>
      </c>
      <c r="D25" s="103">
        <f>_xlfn.XLOOKUP($B25,'Weekly Summary'!$B:$B,'Weekly Summary'!D:D,"")</f>
        <v>33.3352</v>
      </c>
      <c r="E25" s="103">
        <f>_xlfn.XLOOKUP($B25,'Weekly Summary'!$B:$B,'Weekly Summary'!E:E,"")</f>
        <v>895983.50560000003</v>
      </c>
      <c r="F25" s="93"/>
      <c r="G25" s="93">
        <f>_xlfn.XLOOKUP($B25,'Weekly Summary'!$B:$B,'Weekly Summary'!G:G,"",)</f>
        <v>26878</v>
      </c>
      <c r="H25" s="103">
        <f>_xlfn.XLOOKUP($B25,'Weekly Summary'!$B:$B,'Weekly Summary'!H:H,"",)</f>
        <v>33.3352</v>
      </c>
      <c r="I25" s="103">
        <f>_xlfn.XLOOKUP($B25,'Weekly Summary'!$B:$B,'Weekly Summary'!I:I,"",)</f>
        <v>895983.50560000003</v>
      </c>
      <c r="J25" s="93"/>
      <c r="K25" s="93">
        <f>_xlfn.XLOOKUP($B25,'Weekly Summary'!$B:$B,'Weekly Summary'!K:K,"",)</f>
        <v>0</v>
      </c>
      <c r="L25" s="103">
        <f>_xlfn.XLOOKUP($B25,'Weekly Summary'!$B:$B,'Weekly Summary'!L:L,"",)</f>
        <v>0</v>
      </c>
      <c r="M25" s="103">
        <f>_xlfn.XLOOKUP($B25,'Weekly Summary'!$B:$B,'Weekly Summary'!M:M,"",)</f>
        <v>0</v>
      </c>
      <c r="N25" s="93"/>
      <c r="O25" s="93">
        <f>_xlfn.XLOOKUP($B25,'Weekly Summary'!$B:$B,'Weekly Summary'!O:O,"",)</f>
        <v>0</v>
      </c>
      <c r="P25" s="103">
        <f>_xlfn.XLOOKUP($B25,'Weekly Summary'!$B:$B,'Weekly Summary'!P:P,"",)</f>
        <v>0</v>
      </c>
      <c r="Q25" s="103">
        <f>_xlfn.XLOOKUP($B25,'Weekly Summary'!$B:$B,'Weekly Summary'!Q:Q,"",)</f>
        <v>0</v>
      </c>
      <c r="R25" s="95"/>
      <c r="S25" s="93">
        <f>_xlfn.XLOOKUP($B25,'Weekly Summary'!$B:$B,'Weekly Summary'!S:S,"",)</f>
        <v>0</v>
      </c>
      <c r="T25" s="103">
        <f>_xlfn.XLOOKUP($B25,'Weekly Summary'!$B:$B,'Weekly Summary'!T:T,"",)</f>
        <v>0</v>
      </c>
      <c r="U25" s="103">
        <f>_xlfn.XLOOKUP($B25,'Weekly Summary'!$B:$B,'Weekly Summary'!U:U,"",)</f>
        <v>0</v>
      </c>
      <c r="V25" s="94"/>
    </row>
    <row r="26" spans="2:22" ht="15" thickBot="1">
      <c r="B26" s="28" t="s">
        <v>19</v>
      </c>
      <c r="C26" s="29">
        <f>SUM(C21:C25)</f>
        <v>140709</v>
      </c>
      <c r="D26" s="39">
        <f>E26/C26</f>
        <v>31.838169210924672</v>
      </c>
      <c r="E26" s="46">
        <f>SUM(E21:E25)</f>
        <v>4479916.9514999995</v>
      </c>
      <c r="G26" s="29">
        <f>SUM(G21:G25)</f>
        <v>140709</v>
      </c>
      <c r="H26" s="39">
        <f>IF(G26&gt;0,I26/G26,0)</f>
        <v>31.838169210924672</v>
      </c>
      <c r="I26" s="46">
        <f>SUM(I21:I25)</f>
        <v>4479916.9514999995</v>
      </c>
      <c r="K26" s="29">
        <f>SUM(K21:K25)</f>
        <v>0</v>
      </c>
      <c r="L26" s="39">
        <f>IF(K26&gt;0,M26/K26,0)</f>
        <v>0</v>
      </c>
      <c r="M26" s="46">
        <f>SUM(M21:M25)</f>
        <v>0</v>
      </c>
      <c r="O26" s="29">
        <f>SUM(O21:O25)</f>
        <v>0</v>
      </c>
      <c r="P26" s="39">
        <f>IF(O26&gt;0,Q26/O26,0)</f>
        <v>0</v>
      </c>
      <c r="Q26" s="46">
        <f>SUM(Q21:Q25)</f>
        <v>0</v>
      </c>
      <c r="S26" s="29">
        <f>SUM(S21:S25)</f>
        <v>0</v>
      </c>
      <c r="T26" s="39">
        <f>IF(S26&gt;0,U26/S26,0)</f>
        <v>0</v>
      </c>
      <c r="U26" s="46">
        <f>SUM(U21:U25)</f>
        <v>0</v>
      </c>
    </row>
    <row r="27" spans="2:22" ht="15" thickTop="1"/>
    <row r="28" spans="2:22">
      <c r="B28" s="38"/>
      <c r="C28" s="93"/>
      <c r="D28" s="103"/>
      <c r="E28" s="103"/>
      <c r="F28" s="93"/>
      <c r="G28" s="93"/>
      <c r="H28" s="103"/>
      <c r="I28" s="103"/>
    </row>
    <row r="29" spans="2:22">
      <c r="B29" s="5"/>
      <c r="C29" s="93"/>
      <c r="D29" s="103"/>
      <c r="E29" s="103"/>
      <c r="F29" s="93"/>
      <c r="G29" s="93"/>
      <c r="H29" s="103"/>
      <c r="I29" s="103"/>
    </row>
    <row r="30" spans="2:22">
      <c r="C30" s="93"/>
      <c r="D30" s="103"/>
      <c r="E30" s="103"/>
      <c r="F30" s="93"/>
      <c r="G30" s="93"/>
      <c r="H30" s="103"/>
      <c r="I30" s="103"/>
    </row>
    <row r="31" spans="2:22">
      <c r="C31" s="93"/>
      <c r="D31" s="103"/>
      <c r="E31" s="103"/>
      <c r="F31" s="93"/>
      <c r="G31" s="93"/>
      <c r="H31" s="103"/>
      <c r="I31" s="103"/>
    </row>
    <row r="32" spans="2:22">
      <c r="C32" s="93"/>
      <c r="D32" s="103"/>
      <c r="E32" s="103"/>
      <c r="F32" s="93"/>
      <c r="G32" s="93"/>
      <c r="H32" s="103"/>
      <c r="I32" s="103"/>
    </row>
    <row r="33" spans="3:9">
      <c r="C33" s="93"/>
      <c r="D33" s="103"/>
      <c r="E33" s="103"/>
      <c r="F33" s="93"/>
      <c r="G33" s="93"/>
      <c r="H33" s="103"/>
      <c r="I33" s="103"/>
    </row>
    <row r="34" spans="3:9">
      <c r="C34" s="93"/>
      <c r="D34" s="103"/>
      <c r="E34" s="103"/>
      <c r="F34" s="93"/>
      <c r="G34" s="93"/>
      <c r="H34" s="103"/>
      <c r="I34" s="103"/>
    </row>
    <row r="35" spans="3:9">
      <c r="C35" s="93"/>
      <c r="D35" s="103"/>
      <c r="E35" s="103"/>
      <c r="F35" s="93"/>
      <c r="G35" s="93"/>
      <c r="H35" s="103"/>
      <c r="I35" s="103"/>
    </row>
    <row r="36" spans="3:9">
      <c r="C36" s="93"/>
      <c r="D36" s="103"/>
      <c r="E36" s="103"/>
      <c r="F36" s="93"/>
      <c r="G36" s="93"/>
      <c r="H36" s="103"/>
      <c r="I36" s="103"/>
    </row>
  </sheetData>
  <mergeCells count="5">
    <mergeCell ref="C19:E19"/>
    <mergeCell ref="G19:I19"/>
    <mergeCell ref="K19:M19"/>
    <mergeCell ref="O19:Q19"/>
    <mergeCell ref="S19:U19"/>
  </mergeCells>
  <conditionalFormatting sqref="A1 C21:Q25">
    <cfRule type="expression" dxfId="51" priority="40">
      <formula>$D1&gt;#REF!</formula>
    </cfRule>
    <cfRule type="expression" dxfId="50" priority="41">
      <formula>#REF!&gt;#REF!</formula>
    </cfRule>
  </conditionalFormatting>
  <conditionalFormatting sqref="C28:I36">
    <cfRule type="expression" dxfId="49" priority="19">
      <formula>$D28&gt;#REF!</formula>
    </cfRule>
    <cfRule type="expression" dxfId="48" priority="20">
      <formula>#REF!&gt;#REF!</formula>
    </cfRule>
  </conditionalFormatting>
  <conditionalFormatting sqref="E26">
    <cfRule type="expression" dxfId="47" priority="14">
      <formula>$D26&gt;#REF!</formula>
    </cfRule>
  </conditionalFormatting>
  <conditionalFormatting sqref="I26">
    <cfRule type="expression" dxfId="46" priority="6">
      <formula>$D26&gt;#REF!</formula>
    </cfRule>
  </conditionalFormatting>
  <conditionalFormatting sqref="M26">
    <cfRule type="expression" dxfId="45" priority="5">
      <formula>$D26&gt;#REF!</formula>
    </cfRule>
  </conditionalFormatting>
  <conditionalFormatting sqref="Q26">
    <cfRule type="expression" dxfId="44" priority="4">
      <formula>$D26&gt;#REF!</formula>
    </cfRule>
  </conditionalFormatting>
  <conditionalFormatting sqref="R23:R25 V23:V25">
    <cfRule type="expression" dxfId="43" priority="75">
      <formula>$D23&gt;#REF!</formula>
    </cfRule>
    <cfRule type="expression" dxfId="42" priority="76">
      <formula>#REF!&gt;#REF!</formula>
    </cfRule>
  </conditionalFormatting>
  <conditionalFormatting sqref="S21:U25">
    <cfRule type="expression" dxfId="41" priority="2">
      <formula>$D21&gt;#REF!</formula>
    </cfRule>
    <cfRule type="expression" dxfId="40" priority="3">
      <formula>#REF!&gt;#REF!</formula>
    </cfRule>
  </conditionalFormatting>
  <conditionalFormatting sqref="U26">
    <cfRule type="expression" dxfId="39" priority="1">
      <formula>$D26&gt;#REF!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U24"/>
  <sheetViews>
    <sheetView zoomScale="90" zoomScaleNormal="90" workbookViewId="0">
      <pane ySplit="8" topLeftCell="A9" activePane="bottomLeft" state="frozen"/>
      <selection pane="bottomLeft" activeCell="G29" sqref="G29"/>
    </sheetView>
  </sheetViews>
  <sheetFormatPr defaultColWidth="9.453125" defaultRowHeight="14.5"/>
  <cols>
    <col min="1" max="1" width="9.453125" style="1"/>
    <col min="2" max="2" width="35.453125" style="58" bestFit="1" customWidth="1"/>
    <col min="3" max="3" width="22.453125" style="1" bestFit="1" customWidth="1"/>
    <col min="4" max="5" width="18.81640625" style="1" customWidth="1"/>
    <col min="6" max="6" width="1.54296875" style="1" customWidth="1"/>
    <col min="7" max="9" width="18.81640625" style="1" customWidth="1"/>
    <col min="10" max="10" width="1.54296875" style="1" customWidth="1"/>
    <col min="11" max="13" width="18.81640625" style="1" customWidth="1"/>
    <col min="14" max="14" width="1.54296875" style="1" customWidth="1"/>
    <col min="15" max="17" width="18.81640625" style="1" customWidth="1"/>
    <col min="18" max="18" width="1.54296875" style="1" customWidth="1"/>
    <col min="19" max="21" width="18.81640625" style="1" customWidth="1"/>
    <col min="22" max="16384" width="9.453125" style="1"/>
  </cols>
  <sheetData>
    <row r="1" spans="2:21" ht="15" customHeight="1">
      <c r="B1" s="52"/>
      <c r="C1" s="4"/>
      <c r="D1" s="4"/>
      <c r="E1" s="4"/>
    </row>
    <row r="2" spans="2:21">
      <c r="B2" s="53"/>
      <c r="C2" s="2"/>
      <c r="D2" s="2"/>
      <c r="E2" s="4"/>
      <c r="F2" s="5"/>
    </row>
    <row r="3" spans="2:21">
      <c r="B3" s="53"/>
      <c r="C3" s="2"/>
      <c r="D3" s="2"/>
      <c r="E3" s="2"/>
      <c r="F3" s="5"/>
      <c r="I3" s="27"/>
    </row>
    <row r="4" spans="2:21">
      <c r="B4" s="54"/>
      <c r="C4" s="2"/>
      <c r="D4" s="2"/>
      <c r="E4" s="2"/>
      <c r="F4" s="5"/>
    </row>
    <row r="5" spans="2:21">
      <c r="B5" s="55"/>
      <c r="F5" s="5"/>
    </row>
    <row r="6" spans="2:21" ht="18">
      <c r="B6" s="56" t="s">
        <v>9</v>
      </c>
      <c r="F6" s="5"/>
    </row>
    <row r="7" spans="2:21">
      <c r="B7" s="55"/>
      <c r="C7" s="122" t="s">
        <v>19</v>
      </c>
      <c r="D7" s="123"/>
      <c r="E7" s="124"/>
      <c r="F7" s="5"/>
      <c r="G7" s="122" t="s">
        <v>12</v>
      </c>
      <c r="H7" s="123"/>
      <c r="I7" s="124"/>
      <c r="K7" s="122" t="s">
        <v>22</v>
      </c>
      <c r="L7" s="123"/>
      <c r="M7" s="124"/>
      <c r="O7" s="122" t="s">
        <v>23</v>
      </c>
      <c r="P7" s="123"/>
      <c r="Q7" s="124"/>
      <c r="S7" s="122" t="s">
        <v>28</v>
      </c>
      <c r="T7" s="123"/>
      <c r="U7" s="124"/>
    </row>
    <row r="8" spans="2:21" ht="33" customHeight="1">
      <c r="B8" s="57" t="s">
        <v>8</v>
      </c>
      <c r="C8" s="31" t="s">
        <v>2</v>
      </c>
      <c r="D8" s="32" t="s">
        <v>14</v>
      </c>
      <c r="E8" s="32" t="s">
        <v>13</v>
      </c>
      <c r="F8" s="5"/>
      <c r="G8" s="100" t="s">
        <v>2</v>
      </c>
      <c r="H8" s="32" t="s">
        <v>14</v>
      </c>
      <c r="I8" s="32" t="s">
        <v>13</v>
      </c>
      <c r="K8" s="100" t="s">
        <v>2</v>
      </c>
      <c r="L8" s="32" t="s">
        <v>14</v>
      </c>
      <c r="M8" s="32" t="s">
        <v>13</v>
      </c>
      <c r="O8" s="99" t="s">
        <v>2</v>
      </c>
      <c r="P8" s="65" t="s">
        <v>14</v>
      </c>
      <c r="Q8" s="64" t="s">
        <v>13</v>
      </c>
      <c r="S8" s="99" t="s">
        <v>2</v>
      </c>
      <c r="T8" s="65" t="s">
        <v>14</v>
      </c>
      <c r="U8" s="64" t="s">
        <v>13</v>
      </c>
    </row>
    <row r="9" spans="2:21" s="86" customFormat="1" ht="14">
      <c r="B9" s="98"/>
      <c r="C9" s="97"/>
      <c r="D9" s="97"/>
      <c r="E9" s="97"/>
    </row>
    <row r="10" spans="2:21" s="86" customFormat="1" ht="14">
      <c r="B10" s="96">
        <v>46080</v>
      </c>
      <c r="C10" s="93">
        <v>27642</v>
      </c>
      <c r="D10" s="95">
        <v>32.414200000000001</v>
      </c>
      <c r="E10" s="94">
        <v>895993.31640000001</v>
      </c>
      <c r="G10" s="93">
        <v>27642</v>
      </c>
      <c r="H10" s="95">
        <v>32.414200000000001</v>
      </c>
      <c r="I10" s="94">
        <v>895993.31640000001</v>
      </c>
      <c r="K10" s="93">
        <v>0</v>
      </c>
      <c r="L10" s="95">
        <v>0</v>
      </c>
      <c r="M10" s="94">
        <v>0</v>
      </c>
      <c r="O10" s="93">
        <v>0</v>
      </c>
      <c r="P10" s="95">
        <v>0</v>
      </c>
      <c r="Q10" s="94">
        <v>0</v>
      </c>
      <c r="S10" s="93">
        <v>0</v>
      </c>
      <c r="T10" s="95">
        <v>0</v>
      </c>
      <c r="U10" s="94">
        <v>0</v>
      </c>
    </row>
    <row r="11" spans="2:21" s="86" customFormat="1" ht="14">
      <c r="B11" s="96">
        <v>46083</v>
      </c>
      <c r="C11" s="93">
        <v>27773</v>
      </c>
      <c r="D11" s="95">
        <v>32.2607</v>
      </c>
      <c r="E11" s="94">
        <v>895976.42110000004</v>
      </c>
      <c r="G11" s="93">
        <v>27773</v>
      </c>
      <c r="H11" s="95">
        <v>32.2607</v>
      </c>
      <c r="I11" s="94">
        <v>895976.42110000004</v>
      </c>
      <c r="K11" s="93">
        <v>0</v>
      </c>
      <c r="L11" s="95">
        <v>0</v>
      </c>
      <c r="M11" s="94">
        <v>0</v>
      </c>
      <c r="O11" s="93">
        <v>0</v>
      </c>
      <c r="P11" s="95">
        <v>0</v>
      </c>
      <c r="Q11" s="94">
        <v>0</v>
      </c>
      <c r="S11" s="93">
        <v>0</v>
      </c>
      <c r="T11" s="95">
        <v>0</v>
      </c>
      <c r="U11" s="94">
        <v>0</v>
      </c>
    </row>
    <row r="12" spans="2:21" s="86" customFormat="1" ht="14">
      <c r="B12" s="96">
        <v>46084</v>
      </c>
      <c r="C12" s="93">
        <v>28971</v>
      </c>
      <c r="D12" s="95">
        <v>30.927099999999999</v>
      </c>
      <c r="E12" s="94">
        <v>895989.01410000003</v>
      </c>
      <c r="G12" s="93">
        <v>28971</v>
      </c>
      <c r="H12" s="95">
        <v>30.927099999999999</v>
      </c>
      <c r="I12" s="94">
        <v>895989.01410000003</v>
      </c>
      <c r="K12" s="93">
        <v>0</v>
      </c>
      <c r="L12" s="95">
        <v>0</v>
      </c>
      <c r="M12" s="94">
        <v>0</v>
      </c>
      <c r="O12" s="93">
        <v>0</v>
      </c>
      <c r="P12" s="95">
        <v>0</v>
      </c>
      <c r="Q12" s="94">
        <v>0</v>
      </c>
      <c r="S12" s="93">
        <v>0</v>
      </c>
      <c r="T12" s="95">
        <v>0</v>
      </c>
      <c r="U12" s="94">
        <v>0</v>
      </c>
    </row>
    <row r="13" spans="2:21" s="86" customFormat="1" ht="14">
      <c r="B13" s="96">
        <v>46085</v>
      </c>
      <c r="C13" s="93">
        <v>28626</v>
      </c>
      <c r="D13" s="95">
        <v>31.299700000000001</v>
      </c>
      <c r="E13" s="94">
        <v>895985.21220000007</v>
      </c>
      <c r="G13" s="93">
        <v>28626</v>
      </c>
      <c r="H13" s="95">
        <v>31.299700000000001</v>
      </c>
      <c r="I13" s="94">
        <v>895985.21220000007</v>
      </c>
      <c r="K13" s="93">
        <v>0</v>
      </c>
      <c r="L13" s="95">
        <v>0</v>
      </c>
      <c r="M13" s="94">
        <v>0</v>
      </c>
      <c r="O13" s="93">
        <v>0</v>
      </c>
      <c r="P13" s="95">
        <v>0</v>
      </c>
      <c r="Q13" s="94">
        <v>0</v>
      </c>
      <c r="S13" s="93">
        <v>0</v>
      </c>
      <c r="T13" s="95">
        <v>0</v>
      </c>
      <c r="U13" s="94">
        <v>0</v>
      </c>
    </row>
    <row r="14" spans="2:21" s="86" customFormat="1" ht="14">
      <c r="B14" s="92" t="str">
        <f>""&amp;TEXT(MIN(B10:B13),"mmm dd")&amp;" - "&amp;TEXT(MAX(B10:B13),"mmm dd")</f>
        <v>Feb 27 - Mar 04</v>
      </c>
      <c r="C14" s="85">
        <f>SUM(C10:C13)</f>
        <v>113012</v>
      </c>
      <c r="D14" s="91">
        <f>E14/C14</f>
        <v>31.712950516759282</v>
      </c>
      <c r="E14" s="90">
        <f>SUM(E10:E13)</f>
        <v>3583943.9638</v>
      </c>
      <c r="F14" s="101"/>
      <c r="G14" s="85">
        <f>SUM(G10:G13)</f>
        <v>113012</v>
      </c>
      <c r="H14" s="91">
        <f>I14/G14</f>
        <v>31.712950516759282</v>
      </c>
      <c r="I14" s="90">
        <f>SUM(I10:I13)</f>
        <v>3583943.9638</v>
      </c>
      <c r="J14" s="101"/>
      <c r="K14" s="85">
        <f>SUM(K10:K13)</f>
        <v>0</v>
      </c>
      <c r="L14" s="91">
        <v>0</v>
      </c>
      <c r="M14" s="90">
        <f>SUM(M10:M13)</f>
        <v>0</v>
      </c>
      <c r="O14" s="85">
        <f>SUM(O10:O13)</f>
        <v>0</v>
      </c>
      <c r="P14" s="91">
        <v>0</v>
      </c>
      <c r="Q14" s="90">
        <f>SUM(Q10:Q13)</f>
        <v>0</v>
      </c>
      <c r="S14" s="85">
        <f>SUM(S10:S13)</f>
        <v>0</v>
      </c>
      <c r="T14" s="91">
        <v>0</v>
      </c>
      <c r="U14" s="90">
        <f>SUM(U10:U13)</f>
        <v>0</v>
      </c>
    </row>
    <row r="15" spans="2:21" s="86" customFormat="1" ht="14">
      <c r="B15" s="96"/>
      <c r="C15" s="93"/>
      <c r="D15" s="95"/>
      <c r="E15" s="94"/>
      <c r="H15" s="95"/>
      <c r="L15" s="95"/>
    </row>
    <row r="16" spans="2:21" s="86" customFormat="1" ht="14">
      <c r="B16" s="96">
        <v>46086</v>
      </c>
      <c r="C16" s="93">
        <v>28741</v>
      </c>
      <c r="D16" s="95">
        <v>31.173999999999999</v>
      </c>
      <c r="E16" s="94">
        <v>895971.93400000001</v>
      </c>
      <c r="G16" s="93">
        <v>28741</v>
      </c>
      <c r="H16" s="95">
        <v>31.173999999999999</v>
      </c>
      <c r="I16" s="94">
        <v>895971.93400000001</v>
      </c>
      <c r="K16" s="93">
        <v>0</v>
      </c>
      <c r="L16" s="95">
        <v>0</v>
      </c>
      <c r="M16" s="94">
        <v>0</v>
      </c>
      <c r="O16" s="93">
        <v>0</v>
      </c>
      <c r="P16" s="95">
        <v>0</v>
      </c>
      <c r="Q16" s="94">
        <v>0</v>
      </c>
      <c r="S16" s="93">
        <v>0</v>
      </c>
      <c r="T16" s="95">
        <v>0</v>
      </c>
      <c r="U16" s="94">
        <v>0</v>
      </c>
    </row>
    <row r="17" spans="2:21" s="86" customFormat="1" ht="14">
      <c r="B17" s="27">
        <f t="shared" ref="B17:B20" si="0">WORKDAY(B16,1)</f>
        <v>46087</v>
      </c>
      <c r="C17" s="93">
        <v>29077</v>
      </c>
      <c r="D17" s="95">
        <v>30.814299999999999</v>
      </c>
      <c r="E17" s="94">
        <v>895987.40110000002</v>
      </c>
      <c r="G17" s="93">
        <v>29077</v>
      </c>
      <c r="H17" s="95">
        <v>30.814299999999999</v>
      </c>
      <c r="I17" s="94">
        <v>895987.40110000002</v>
      </c>
      <c r="K17" s="93">
        <v>0</v>
      </c>
      <c r="L17" s="95">
        <v>0</v>
      </c>
      <c r="M17" s="94">
        <v>0</v>
      </c>
      <c r="O17" s="93">
        <v>0</v>
      </c>
      <c r="P17" s="95">
        <v>0</v>
      </c>
      <c r="Q17" s="94">
        <v>0</v>
      </c>
      <c r="S17" s="93">
        <v>0</v>
      </c>
      <c r="T17" s="95">
        <v>0</v>
      </c>
      <c r="U17" s="94">
        <v>0</v>
      </c>
    </row>
    <row r="18" spans="2:21" s="86" customFormat="1" ht="14">
      <c r="B18" s="27">
        <f t="shared" si="0"/>
        <v>46090</v>
      </c>
      <c r="C18" s="93">
        <v>28812</v>
      </c>
      <c r="D18" s="95">
        <v>31.0976</v>
      </c>
      <c r="E18" s="94">
        <v>895984.05119999999</v>
      </c>
      <c r="G18" s="93">
        <v>28812</v>
      </c>
      <c r="H18" s="95">
        <v>31.0976</v>
      </c>
      <c r="I18" s="94">
        <v>895984.05119999999</v>
      </c>
      <c r="K18" s="93">
        <v>0</v>
      </c>
      <c r="L18" s="95">
        <v>0</v>
      </c>
      <c r="M18" s="94">
        <v>0</v>
      </c>
      <c r="O18" s="93">
        <v>0</v>
      </c>
      <c r="P18" s="95">
        <v>0</v>
      </c>
      <c r="Q18" s="94">
        <v>0</v>
      </c>
      <c r="S18" s="93">
        <v>0</v>
      </c>
      <c r="T18" s="95">
        <v>0</v>
      </c>
      <c r="U18" s="94">
        <v>0</v>
      </c>
    </row>
    <row r="19" spans="2:21" s="86" customFormat="1" ht="14">
      <c r="B19" s="27">
        <f t="shared" si="0"/>
        <v>46091</v>
      </c>
      <c r="C19" s="93">
        <v>27201</v>
      </c>
      <c r="D19" s="95">
        <v>32.939599999999999</v>
      </c>
      <c r="E19" s="94">
        <v>895990.05959999992</v>
      </c>
      <c r="G19" s="93">
        <v>27201</v>
      </c>
      <c r="H19" s="95">
        <v>32.939599999999999</v>
      </c>
      <c r="I19" s="94">
        <v>895990.05959999992</v>
      </c>
      <c r="K19" s="93">
        <v>0</v>
      </c>
      <c r="L19" s="95">
        <v>0</v>
      </c>
      <c r="M19" s="94">
        <v>0</v>
      </c>
      <c r="O19" s="93">
        <v>0</v>
      </c>
      <c r="P19" s="95">
        <v>0</v>
      </c>
      <c r="Q19" s="94">
        <v>0</v>
      </c>
      <c r="S19" s="93">
        <v>0</v>
      </c>
      <c r="T19" s="95">
        <v>0</v>
      </c>
      <c r="U19" s="94">
        <v>0</v>
      </c>
    </row>
    <row r="20" spans="2:21" s="86" customFormat="1" ht="14">
      <c r="B20" s="27">
        <f t="shared" si="0"/>
        <v>46092</v>
      </c>
      <c r="C20" s="93">
        <v>26878</v>
      </c>
      <c r="D20" s="95">
        <v>33.3352</v>
      </c>
      <c r="E20" s="94">
        <v>895983.50560000003</v>
      </c>
      <c r="G20" s="93">
        <v>26878</v>
      </c>
      <c r="H20" s="95">
        <v>33.3352</v>
      </c>
      <c r="I20" s="94">
        <v>895983.50560000003</v>
      </c>
      <c r="K20" s="93">
        <v>0</v>
      </c>
      <c r="L20" s="95">
        <v>0</v>
      </c>
      <c r="M20" s="94">
        <v>0</v>
      </c>
      <c r="O20" s="93">
        <v>0</v>
      </c>
      <c r="P20" s="95">
        <v>0</v>
      </c>
      <c r="Q20" s="94">
        <v>0</v>
      </c>
      <c r="S20" s="93">
        <v>0</v>
      </c>
      <c r="T20" s="95">
        <v>0</v>
      </c>
      <c r="U20" s="94">
        <v>0</v>
      </c>
    </row>
    <row r="21" spans="2:21" s="86" customFormat="1" ht="14">
      <c r="B21" s="92" t="str">
        <f>""&amp;TEXT(MIN(B16:B20),"mmm dd")&amp;" - "&amp;TEXT(MAX(B16:B20),"mmm dd")</f>
        <v>Mar 05 - Mar 11</v>
      </c>
      <c r="C21" s="85">
        <f>SUM(C16:C20)</f>
        <v>140709</v>
      </c>
      <c r="D21" s="91">
        <f>E21/C21</f>
        <v>31.838169210924672</v>
      </c>
      <c r="E21" s="90">
        <f>SUM(E16:E20)</f>
        <v>4479916.9514999995</v>
      </c>
      <c r="F21" s="101"/>
      <c r="G21" s="85">
        <f>SUM(G16:G20)</f>
        <v>140709</v>
      </c>
      <c r="H21" s="91">
        <f>I21/G21</f>
        <v>31.838169210924672</v>
      </c>
      <c r="I21" s="90">
        <f>SUM(I16:I20)</f>
        <v>4479916.9514999995</v>
      </c>
      <c r="J21" s="101"/>
      <c r="K21" s="85">
        <f>SUM(K16:K20)</f>
        <v>0</v>
      </c>
      <c r="L21" s="91">
        <v>0</v>
      </c>
      <c r="M21" s="90">
        <f>SUM(M16:M20)</f>
        <v>0</v>
      </c>
      <c r="O21" s="85">
        <f>SUM(O16:O20)</f>
        <v>0</v>
      </c>
      <c r="P21" s="91">
        <v>0</v>
      </c>
      <c r="Q21" s="90">
        <f>SUM(Q16:Q20)</f>
        <v>0</v>
      </c>
      <c r="S21" s="85">
        <f>SUM(S16:S20)</f>
        <v>0</v>
      </c>
      <c r="T21" s="91">
        <v>0</v>
      </c>
      <c r="U21" s="90">
        <f>SUM(U16:U20)</f>
        <v>0</v>
      </c>
    </row>
    <row r="22" spans="2:21">
      <c r="B22" s="96"/>
      <c r="C22" s="93"/>
      <c r="D22" s="95"/>
      <c r="E22" s="94"/>
      <c r="F22" s="86"/>
      <c r="G22" s="86"/>
      <c r="H22" s="95"/>
      <c r="I22" s="86"/>
      <c r="J22" s="86"/>
      <c r="K22" s="86"/>
      <c r="L22" s="95"/>
      <c r="M22" s="86"/>
      <c r="N22" s="86"/>
      <c r="O22" s="86"/>
      <c r="P22" s="86"/>
      <c r="Q22" s="86"/>
      <c r="S22" s="86"/>
      <c r="T22" s="86"/>
      <c r="U22" s="86"/>
    </row>
    <row r="23" spans="2:21" s="86" customFormat="1" thickBot="1">
      <c r="B23" s="89" t="s">
        <v>19</v>
      </c>
      <c r="C23" s="88">
        <f>C14+C21</f>
        <v>253721</v>
      </c>
      <c r="D23" s="87">
        <f>E23/C23</f>
        <v>31.782394501440557</v>
      </c>
      <c r="E23" s="112">
        <f>E14+E21</f>
        <v>8063860.9152999995</v>
      </c>
      <c r="F23" s="102"/>
      <c r="G23" s="88">
        <f>G14+G21</f>
        <v>253721</v>
      </c>
      <c r="H23" s="87">
        <f>I23/G23</f>
        <v>31.782394501440557</v>
      </c>
      <c r="I23" s="112">
        <f>I14+I21</f>
        <v>8063860.9152999995</v>
      </c>
      <c r="J23" s="102"/>
      <c r="K23" s="121">
        <f>K14+K21</f>
        <v>0</v>
      </c>
      <c r="L23" s="87" t="str">
        <f>IF(M23=0,"-",M23/K23)</f>
        <v>-</v>
      </c>
      <c r="M23" s="112">
        <f>M14+M21</f>
        <v>0</v>
      </c>
      <c r="O23" s="121">
        <f>O14+O21</f>
        <v>0</v>
      </c>
      <c r="P23" s="87" t="str">
        <f>IF(Q23=0,"-",Q23/O23)</f>
        <v>-</v>
      </c>
      <c r="Q23" s="112">
        <f>Q14+Q21</f>
        <v>0</v>
      </c>
      <c r="S23" s="121">
        <f>S14+S21</f>
        <v>0</v>
      </c>
      <c r="T23" s="87" t="str">
        <f>IF(U23=0,"-",U23/S23)</f>
        <v>-</v>
      </c>
      <c r="U23" s="112">
        <f>U14+U21</f>
        <v>0</v>
      </c>
    </row>
    <row r="24" spans="2:21" ht="15" thickTop="1"/>
  </sheetData>
  <mergeCells count="5">
    <mergeCell ref="C7:E7"/>
    <mergeCell ref="G7:I7"/>
    <mergeCell ref="K7:M7"/>
    <mergeCell ref="O7:Q7"/>
    <mergeCell ref="S7:U7"/>
  </mergeCells>
  <phoneticPr fontId="39" type="noConversion"/>
  <conditionalFormatting sqref="C23:M23">
    <cfRule type="expression" dxfId="38" priority="6">
      <formula>#REF!&gt;#REF!</formula>
    </cfRule>
  </conditionalFormatting>
  <conditionalFormatting sqref="D23:E23">
    <cfRule type="expression" dxfId="37" priority="137">
      <formula>$D23&gt;#REF!</formula>
    </cfRule>
  </conditionalFormatting>
  <conditionalFormatting sqref="F14 J14">
    <cfRule type="expression" dxfId="36" priority="913">
      <formula>$D14&gt;#REF!</formula>
    </cfRule>
    <cfRule type="expression" dxfId="35" priority="914">
      <formula>#REF!&gt;#REF!</formula>
    </cfRule>
  </conditionalFormatting>
  <conditionalFormatting sqref="F21 J21">
    <cfRule type="expression" dxfId="34" priority="13">
      <formula>$D21&gt;#REF!</formula>
    </cfRule>
    <cfRule type="expression" dxfId="33" priority="14">
      <formula>#REF!&gt;#REF!</formula>
    </cfRule>
  </conditionalFormatting>
  <conditionalFormatting sqref="G10:I14 C10:E22 G16:I21">
    <cfRule type="expression" dxfId="32" priority="62">
      <formula>#REF!&gt;#REF!</formula>
    </cfRule>
    <cfRule type="expression" dxfId="31" priority="61">
      <formula>$D10&gt;#REF!</formula>
    </cfRule>
  </conditionalFormatting>
  <conditionalFormatting sqref="H15 H22">
    <cfRule type="expression" dxfId="30" priority="1101">
      <formula>#REF!&gt;#REF!</formula>
    </cfRule>
  </conditionalFormatting>
  <conditionalFormatting sqref="H15 L15 H22:H23 L22:L23">
    <cfRule type="expression" dxfId="29" priority="633">
      <formula>$D15&gt;#REF!</formula>
    </cfRule>
  </conditionalFormatting>
  <conditionalFormatting sqref="I23">
    <cfRule type="expression" dxfId="28" priority="135">
      <formula>$D23&gt;#REF!</formula>
    </cfRule>
  </conditionalFormatting>
  <conditionalFormatting sqref="K23">
    <cfRule type="expression" dxfId="27" priority="5">
      <formula>$D23&gt;#REF!</formula>
    </cfRule>
  </conditionalFormatting>
  <conditionalFormatting sqref="K10:M14">
    <cfRule type="expression" dxfId="26" priority="24">
      <formula>#REF!&gt;#REF!</formula>
    </cfRule>
    <cfRule type="expression" dxfId="25" priority="23">
      <formula>$D10&gt;#REF!</formula>
    </cfRule>
  </conditionalFormatting>
  <conditionalFormatting sqref="K16:M21">
    <cfRule type="expression" dxfId="24" priority="11">
      <formula>$D16&gt;#REF!</formula>
    </cfRule>
    <cfRule type="expression" dxfId="23" priority="12">
      <formula>#REF!&gt;#REF!</formula>
    </cfRule>
  </conditionalFormatting>
  <conditionalFormatting sqref="L15 L22">
    <cfRule type="expression" dxfId="22" priority="1074">
      <formula>#REF!&gt;#REF!</formula>
    </cfRule>
  </conditionalFormatting>
  <conditionalFormatting sqref="M23">
    <cfRule type="expression" dxfId="21" priority="133">
      <formula>$D23&gt;#REF!</formula>
    </cfRule>
  </conditionalFormatting>
  <conditionalFormatting sqref="O10:Q14">
    <cfRule type="expression" dxfId="20" priority="21">
      <formula>$D10&gt;#REF!</formula>
    </cfRule>
    <cfRule type="expression" dxfId="19" priority="22">
      <formula>#REF!&gt;#REF!</formula>
    </cfRule>
  </conditionalFormatting>
  <conditionalFormatting sqref="O16:Q21">
    <cfRule type="expression" dxfId="18" priority="10">
      <formula>#REF!&gt;#REF!</formula>
    </cfRule>
    <cfRule type="expression" dxfId="17" priority="9">
      <formula>$D16&gt;#REF!</formula>
    </cfRule>
  </conditionalFormatting>
  <conditionalFormatting sqref="O23:Q23">
    <cfRule type="expression" dxfId="16" priority="4">
      <formula>#REF!&gt;#REF!</formula>
    </cfRule>
    <cfRule type="expression" dxfId="15" priority="3">
      <formula>$D23&gt;#REF!</formula>
    </cfRule>
  </conditionalFormatting>
  <conditionalFormatting sqref="S10:U14">
    <cfRule type="expression" dxfId="14" priority="16">
      <formula>#REF!&gt;#REF!</formula>
    </cfRule>
    <cfRule type="expression" dxfId="13" priority="15">
      <formula>$D10&gt;#REF!</formula>
    </cfRule>
  </conditionalFormatting>
  <conditionalFormatting sqref="S16:U21">
    <cfRule type="expression" dxfId="12" priority="8">
      <formula>#REF!&gt;#REF!</formula>
    </cfRule>
    <cfRule type="expression" dxfId="11" priority="7">
      <formula>$D16&gt;#REF!</formula>
    </cfRule>
  </conditionalFormatting>
  <conditionalFormatting sqref="S23:U23">
    <cfRule type="expression" dxfId="10" priority="2">
      <formula>#REF!&gt;#REF!</formula>
    </cfRule>
    <cfRule type="expression" dxfId="9" priority="1">
      <formula>$D23&gt;#REF!</formula>
    </cfRule>
  </conditionalFormatting>
  <pageMargins left="0.7" right="0.7" top="0.75" bottom="0.75" header="0.3" footer="0.3"/>
  <pageSetup paperSize="9" orientation="portrait" r:id="rId1"/>
  <ignoredErrors>
    <ignoredError sqref="D15:L15 F14 J14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FFADA-21E2-4012-9847-690AFF7EC239}">
  <dimension ref="B1:L248"/>
  <sheetViews>
    <sheetView workbookViewId="0">
      <selection activeCell="H26" sqref="H26"/>
    </sheetView>
  </sheetViews>
  <sheetFormatPr defaultColWidth="9.453125" defaultRowHeight="11.5"/>
  <cols>
    <col min="1" max="1" width="9.453125" style="67"/>
    <col min="2" max="2" width="17.54296875" style="69" customWidth="1"/>
    <col min="3" max="3" width="16.54296875" style="70" customWidth="1"/>
    <col min="4" max="4" width="17.81640625" style="71" customWidth="1"/>
    <col min="5" max="5" width="16.54296875" style="68" customWidth="1"/>
    <col min="6" max="6" width="20" style="71" bestFit="1" customWidth="1"/>
    <col min="7" max="7" width="8.1796875" style="67" customWidth="1"/>
    <col min="8" max="8" width="26.453125" style="67" bestFit="1" customWidth="1"/>
    <col min="9" max="9" width="20.453125" style="67" bestFit="1" customWidth="1"/>
    <col min="10" max="10" width="18.81640625" style="67" customWidth="1"/>
    <col min="11" max="11" width="17.54296875" style="67" bestFit="1" customWidth="1"/>
    <col min="12" max="16384" width="9.453125" style="67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4.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4.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4.5">
      <c r="B9" s="75"/>
      <c r="C9" s="73"/>
      <c r="D9" s="73"/>
      <c r="E9" s="73"/>
      <c r="F9" s="73"/>
      <c r="G9" s="74"/>
      <c r="I9" s="74"/>
      <c r="J9" s="74"/>
    </row>
    <row r="10" spans="2:10" s="23" customFormat="1" ht="14.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4.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46092</v>
      </c>
      <c r="C15" s="59">
        <f>SUMIF(F21:F5001,F15,C21:C5001)</f>
        <v>26878</v>
      </c>
      <c r="D15" s="60">
        <f>E15/C15</f>
        <v>33.335162586501951</v>
      </c>
      <c r="E15" s="60">
        <f>SUMIF(F21:F5001,F15,E21:E5001)</f>
        <v>895982.49999999953</v>
      </c>
      <c r="F15" s="61" t="s">
        <v>12</v>
      </c>
    </row>
    <row r="16" spans="2:10">
      <c r="B16" s="26">
        <f>B15</f>
        <v>46092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5">
      <c r="B17" s="26">
        <f>B16</f>
        <v>46092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5">
      <c r="B18" s="26">
        <f>B17</f>
        <v>46092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31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3">
      <c r="B21" s="113">
        <v>0.38089120370370372</v>
      </c>
      <c r="C21" s="114">
        <v>1273</v>
      </c>
      <c r="D21" s="115">
        <v>33.36</v>
      </c>
      <c r="E21" s="115">
        <v>42467.28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0.38134259259259257</v>
      </c>
      <c r="C22" s="114">
        <v>239</v>
      </c>
      <c r="D22" s="115">
        <v>33.299999999999997</v>
      </c>
      <c r="E22" s="115">
        <v>7958.6999999999989</v>
      </c>
      <c r="F22" s="61" t="s">
        <v>12</v>
      </c>
    </row>
    <row r="23" spans="2:12">
      <c r="B23" s="113">
        <v>0.38363425925925926</v>
      </c>
      <c r="C23" s="114">
        <v>568</v>
      </c>
      <c r="D23" s="115">
        <v>33.36</v>
      </c>
      <c r="E23" s="115">
        <v>18948.48</v>
      </c>
      <c r="F23" s="61" t="s">
        <v>12</v>
      </c>
    </row>
    <row r="24" spans="2:12">
      <c r="B24" s="113">
        <v>0.38453703703703701</v>
      </c>
      <c r="C24" s="114">
        <v>194</v>
      </c>
      <c r="D24" s="115">
        <v>33.36</v>
      </c>
      <c r="E24" s="115">
        <v>6471.84</v>
      </c>
      <c r="F24" s="61" t="s">
        <v>12</v>
      </c>
    </row>
    <row r="25" spans="2:12">
      <c r="B25" s="113">
        <v>0.38965277777777779</v>
      </c>
      <c r="C25" s="114">
        <v>631</v>
      </c>
      <c r="D25" s="115">
        <v>33.32</v>
      </c>
      <c r="E25" s="115">
        <v>21024.920000000002</v>
      </c>
      <c r="F25" s="61" t="s">
        <v>12</v>
      </c>
    </row>
    <row r="26" spans="2:12">
      <c r="B26" s="113">
        <v>0.39098379629629632</v>
      </c>
      <c r="C26" s="114">
        <v>314</v>
      </c>
      <c r="D26" s="115">
        <v>33.299999999999997</v>
      </c>
      <c r="E26" s="115">
        <v>10456.199999999999</v>
      </c>
      <c r="F26" s="61" t="s">
        <v>12</v>
      </c>
    </row>
    <row r="27" spans="2:12">
      <c r="B27" s="113">
        <v>0.39401620370370372</v>
      </c>
      <c r="C27" s="114">
        <v>352</v>
      </c>
      <c r="D27" s="115">
        <v>33.32</v>
      </c>
      <c r="E27" s="115">
        <v>11728.64</v>
      </c>
      <c r="F27" s="61" t="s">
        <v>12</v>
      </c>
    </row>
    <row r="28" spans="2:12">
      <c r="B28" s="113">
        <v>0.40005787037037038</v>
      </c>
      <c r="C28" s="114">
        <v>232</v>
      </c>
      <c r="D28" s="115">
        <v>33.299999999999997</v>
      </c>
      <c r="E28" s="115">
        <v>7725.5999999999995</v>
      </c>
      <c r="F28" s="61" t="s">
        <v>12</v>
      </c>
    </row>
    <row r="29" spans="2:12">
      <c r="B29" s="113">
        <v>0.40090277777777777</v>
      </c>
      <c r="C29" s="114">
        <v>395</v>
      </c>
      <c r="D29" s="115">
        <v>33.28</v>
      </c>
      <c r="E29" s="115">
        <v>13145.6</v>
      </c>
      <c r="F29" s="61" t="s">
        <v>12</v>
      </c>
    </row>
    <row r="30" spans="2:12">
      <c r="B30" s="113">
        <v>0.40201388888888889</v>
      </c>
      <c r="C30" s="114">
        <v>153</v>
      </c>
      <c r="D30" s="115">
        <v>33.24</v>
      </c>
      <c r="E30" s="115">
        <v>5085.72</v>
      </c>
      <c r="F30" s="61" t="s">
        <v>12</v>
      </c>
    </row>
    <row r="31" spans="2:12">
      <c r="B31" s="113">
        <v>0.40201388888888889</v>
      </c>
      <c r="C31" s="114">
        <v>604</v>
      </c>
      <c r="D31" s="115">
        <v>33.24</v>
      </c>
      <c r="E31" s="115">
        <v>20076.960000000003</v>
      </c>
      <c r="F31" s="61" t="s">
        <v>12</v>
      </c>
    </row>
    <row r="32" spans="2:12">
      <c r="B32" s="113">
        <v>0.41486111111111112</v>
      </c>
      <c r="C32" s="114">
        <v>612</v>
      </c>
      <c r="D32" s="115">
        <v>33.26</v>
      </c>
      <c r="E32" s="115">
        <v>20355.12</v>
      </c>
      <c r="F32" s="61" t="s">
        <v>12</v>
      </c>
    </row>
    <row r="33" spans="2:6">
      <c r="B33" s="113">
        <v>0.41510416666666666</v>
      </c>
      <c r="C33" s="114">
        <v>330</v>
      </c>
      <c r="D33" s="115">
        <v>33.24</v>
      </c>
      <c r="E33" s="115">
        <v>10969.2</v>
      </c>
      <c r="F33" s="61" t="s">
        <v>12</v>
      </c>
    </row>
    <row r="34" spans="2:6">
      <c r="B34" s="113">
        <v>0.41510416666666666</v>
      </c>
      <c r="C34" s="114">
        <v>356</v>
      </c>
      <c r="D34" s="115">
        <v>33.24</v>
      </c>
      <c r="E34" s="115">
        <v>11833.44</v>
      </c>
      <c r="F34" s="61" t="s">
        <v>12</v>
      </c>
    </row>
    <row r="35" spans="2:6">
      <c r="B35" s="113">
        <v>0.4151273148148148</v>
      </c>
      <c r="C35" s="114">
        <v>189</v>
      </c>
      <c r="D35" s="115">
        <v>33.22</v>
      </c>
      <c r="E35" s="115">
        <v>6278.58</v>
      </c>
      <c r="F35" s="61" t="s">
        <v>12</v>
      </c>
    </row>
    <row r="36" spans="2:6">
      <c r="B36" s="113">
        <v>0.41973379629629631</v>
      </c>
      <c r="C36" s="114">
        <v>206</v>
      </c>
      <c r="D36" s="115">
        <v>33.200000000000003</v>
      </c>
      <c r="E36" s="115">
        <v>6839.2000000000007</v>
      </c>
      <c r="F36" s="61" t="s">
        <v>12</v>
      </c>
    </row>
    <row r="37" spans="2:6">
      <c r="B37" s="113">
        <v>0.42155092592592591</v>
      </c>
      <c r="C37" s="114">
        <v>218</v>
      </c>
      <c r="D37" s="115">
        <v>33.14</v>
      </c>
      <c r="E37" s="115">
        <v>7224.52</v>
      </c>
      <c r="F37" s="61" t="s">
        <v>12</v>
      </c>
    </row>
    <row r="38" spans="2:6">
      <c r="B38" s="113">
        <v>0.43126157407407406</v>
      </c>
      <c r="C38" s="114">
        <v>320</v>
      </c>
      <c r="D38" s="115">
        <v>33.159999999999997</v>
      </c>
      <c r="E38" s="115">
        <v>10611.199999999999</v>
      </c>
      <c r="F38" s="61" t="s">
        <v>12</v>
      </c>
    </row>
    <row r="39" spans="2:6">
      <c r="B39" s="113">
        <v>0.44416666666666665</v>
      </c>
      <c r="C39" s="114">
        <v>1157</v>
      </c>
      <c r="D39" s="115">
        <v>33.28</v>
      </c>
      <c r="E39" s="115">
        <v>38504.959999999999</v>
      </c>
      <c r="F39" s="61" t="s">
        <v>12</v>
      </c>
    </row>
    <row r="40" spans="2:6">
      <c r="B40" s="113">
        <v>0.44416666666666665</v>
      </c>
      <c r="C40" s="114">
        <v>366</v>
      </c>
      <c r="D40" s="115">
        <v>33.26</v>
      </c>
      <c r="E40" s="115">
        <v>12173.16</v>
      </c>
      <c r="F40" s="61" t="s">
        <v>12</v>
      </c>
    </row>
    <row r="41" spans="2:6">
      <c r="B41" s="113">
        <v>0.45173611111111112</v>
      </c>
      <c r="C41" s="114">
        <v>489</v>
      </c>
      <c r="D41" s="115">
        <v>33.28</v>
      </c>
      <c r="E41" s="115">
        <v>16273.92</v>
      </c>
      <c r="F41" s="61" t="s">
        <v>12</v>
      </c>
    </row>
    <row r="42" spans="2:6">
      <c r="B42" s="113">
        <v>0.45685185185185184</v>
      </c>
      <c r="C42" s="114">
        <v>231</v>
      </c>
      <c r="D42" s="115">
        <v>33.32</v>
      </c>
      <c r="E42" s="115">
        <v>7696.92</v>
      </c>
      <c r="F42" s="61" t="s">
        <v>12</v>
      </c>
    </row>
    <row r="43" spans="2:6">
      <c r="B43" s="113">
        <v>0.45685185185185184</v>
      </c>
      <c r="C43" s="114">
        <v>141</v>
      </c>
      <c r="D43" s="115">
        <v>33.32</v>
      </c>
      <c r="E43" s="115">
        <v>4698.12</v>
      </c>
      <c r="F43" s="61" t="s">
        <v>12</v>
      </c>
    </row>
    <row r="44" spans="2:6">
      <c r="B44" s="113">
        <v>0.45710648148148147</v>
      </c>
      <c r="C44" s="114">
        <v>158</v>
      </c>
      <c r="D44" s="115">
        <v>33.299999999999997</v>
      </c>
      <c r="E44" s="115">
        <v>5261.4</v>
      </c>
      <c r="F44" s="61" t="s">
        <v>12</v>
      </c>
    </row>
    <row r="45" spans="2:6">
      <c r="B45" s="113">
        <v>0.46065972222222223</v>
      </c>
      <c r="C45" s="114">
        <v>94</v>
      </c>
      <c r="D45" s="115">
        <v>33.28</v>
      </c>
      <c r="E45" s="115">
        <v>3128.32</v>
      </c>
      <c r="F45" s="61" t="s">
        <v>12</v>
      </c>
    </row>
    <row r="46" spans="2:6">
      <c r="B46" s="113">
        <v>0.46328703703703705</v>
      </c>
      <c r="C46" s="114">
        <v>150</v>
      </c>
      <c r="D46" s="115">
        <v>33.24</v>
      </c>
      <c r="E46" s="115">
        <v>4986</v>
      </c>
      <c r="F46" s="61" t="s">
        <v>12</v>
      </c>
    </row>
    <row r="47" spans="2:6">
      <c r="B47" s="113">
        <v>0.46541666666666665</v>
      </c>
      <c r="C47" s="114">
        <v>76</v>
      </c>
      <c r="D47" s="115">
        <v>33.26</v>
      </c>
      <c r="E47" s="115">
        <v>2527.7599999999998</v>
      </c>
      <c r="F47" s="61" t="s">
        <v>12</v>
      </c>
    </row>
    <row r="48" spans="2:6">
      <c r="B48" s="113">
        <v>0.46541666666666665</v>
      </c>
      <c r="C48" s="114">
        <v>92</v>
      </c>
      <c r="D48" s="115">
        <v>33.26</v>
      </c>
      <c r="E48" s="115">
        <v>3059.9199999999996</v>
      </c>
      <c r="F48" s="61" t="s">
        <v>12</v>
      </c>
    </row>
    <row r="49" spans="2:6">
      <c r="B49" s="113">
        <v>0.47453703703703703</v>
      </c>
      <c r="C49" s="114">
        <v>149</v>
      </c>
      <c r="D49" s="115">
        <v>33.380000000000003</v>
      </c>
      <c r="E49" s="115">
        <v>4973.6200000000008</v>
      </c>
      <c r="F49" s="61" t="s">
        <v>12</v>
      </c>
    </row>
    <row r="50" spans="2:6">
      <c r="B50" s="113">
        <v>0.47601851851851851</v>
      </c>
      <c r="C50" s="114">
        <v>327</v>
      </c>
      <c r="D50" s="115">
        <v>33.32</v>
      </c>
      <c r="E50" s="115">
        <v>10895.64</v>
      </c>
      <c r="F50" s="61" t="s">
        <v>12</v>
      </c>
    </row>
    <row r="51" spans="2:6">
      <c r="B51" s="113">
        <v>0.48712962962962963</v>
      </c>
      <c r="C51" s="114">
        <v>796</v>
      </c>
      <c r="D51" s="115">
        <v>33.36</v>
      </c>
      <c r="E51" s="115">
        <v>26554.560000000001</v>
      </c>
      <c r="F51" s="61" t="s">
        <v>12</v>
      </c>
    </row>
    <row r="52" spans="2:6">
      <c r="B52" s="113">
        <v>0.48998842592592595</v>
      </c>
      <c r="C52" s="114">
        <v>183</v>
      </c>
      <c r="D52" s="115">
        <v>33.36</v>
      </c>
      <c r="E52" s="115">
        <v>6104.88</v>
      </c>
      <c r="F52" s="61" t="s">
        <v>12</v>
      </c>
    </row>
    <row r="53" spans="2:6">
      <c r="B53" s="113">
        <v>0.49856481481481479</v>
      </c>
      <c r="C53" s="114">
        <v>30</v>
      </c>
      <c r="D53" s="115">
        <v>33.299999999999997</v>
      </c>
      <c r="E53" s="115">
        <v>998.99999999999989</v>
      </c>
      <c r="F53" s="61" t="s">
        <v>12</v>
      </c>
    </row>
    <row r="54" spans="2:6">
      <c r="B54" s="113">
        <v>0.50268518518518523</v>
      </c>
      <c r="C54" s="114">
        <v>87</v>
      </c>
      <c r="D54" s="115">
        <v>33.299999999999997</v>
      </c>
      <c r="E54" s="115">
        <v>2897.1</v>
      </c>
      <c r="F54" s="61" t="s">
        <v>12</v>
      </c>
    </row>
    <row r="55" spans="2:6">
      <c r="B55" s="113">
        <v>0.50268518518518523</v>
      </c>
      <c r="C55" s="114">
        <v>449</v>
      </c>
      <c r="D55" s="115">
        <v>33.299999999999997</v>
      </c>
      <c r="E55" s="115">
        <v>14951.699999999999</v>
      </c>
      <c r="F55" s="61" t="s">
        <v>12</v>
      </c>
    </row>
    <row r="56" spans="2:6">
      <c r="B56" s="113">
        <v>0.50278935185185181</v>
      </c>
      <c r="C56" s="114">
        <v>302</v>
      </c>
      <c r="D56" s="115">
        <v>33.28</v>
      </c>
      <c r="E56" s="115">
        <v>10050.56</v>
      </c>
      <c r="F56" s="61" t="s">
        <v>12</v>
      </c>
    </row>
    <row r="57" spans="2:6">
      <c r="B57" s="113">
        <v>0.50278935185185181</v>
      </c>
      <c r="C57" s="114">
        <v>232</v>
      </c>
      <c r="D57" s="115">
        <v>33.28</v>
      </c>
      <c r="E57" s="115">
        <v>7720.96</v>
      </c>
      <c r="F57" s="61" t="s">
        <v>12</v>
      </c>
    </row>
    <row r="58" spans="2:6">
      <c r="B58" s="113">
        <v>0.51866898148148144</v>
      </c>
      <c r="C58" s="114">
        <v>232</v>
      </c>
      <c r="D58" s="115">
        <v>33.299999999999997</v>
      </c>
      <c r="E58" s="115">
        <v>7725.5999999999995</v>
      </c>
      <c r="F58" s="61" t="s">
        <v>12</v>
      </c>
    </row>
    <row r="59" spans="2:6">
      <c r="B59" s="113">
        <v>0.53219907407407407</v>
      </c>
      <c r="C59" s="114">
        <v>134</v>
      </c>
      <c r="D59" s="115">
        <v>33.28</v>
      </c>
      <c r="E59" s="115">
        <v>4459.5200000000004</v>
      </c>
      <c r="F59" s="61" t="s">
        <v>12</v>
      </c>
    </row>
    <row r="60" spans="2:6">
      <c r="B60" s="113">
        <v>0.54369212962962965</v>
      </c>
      <c r="C60" s="114">
        <v>26</v>
      </c>
      <c r="D60" s="115">
        <v>33.299999999999997</v>
      </c>
      <c r="E60" s="115">
        <v>865.8</v>
      </c>
      <c r="F60" s="61" t="s">
        <v>12</v>
      </c>
    </row>
    <row r="61" spans="2:6">
      <c r="B61" s="113">
        <v>0.54369212962962965</v>
      </c>
      <c r="C61" s="114">
        <v>933</v>
      </c>
      <c r="D61" s="115">
        <v>33.299999999999997</v>
      </c>
      <c r="E61" s="115">
        <v>31068.899999999998</v>
      </c>
      <c r="F61" s="61" t="s">
        <v>12</v>
      </c>
    </row>
    <row r="62" spans="2:6">
      <c r="B62" s="113">
        <v>0.54957175925925927</v>
      </c>
      <c r="C62" s="114">
        <v>210</v>
      </c>
      <c r="D62" s="115">
        <v>33.299999999999997</v>
      </c>
      <c r="E62" s="115">
        <v>6992.9999999999991</v>
      </c>
      <c r="F62" s="61" t="s">
        <v>12</v>
      </c>
    </row>
    <row r="63" spans="2:6">
      <c r="B63" s="113">
        <v>0.55140046296296297</v>
      </c>
      <c r="C63" s="114">
        <v>100</v>
      </c>
      <c r="D63" s="115">
        <v>33.28</v>
      </c>
      <c r="E63" s="115">
        <v>3328</v>
      </c>
      <c r="F63" s="61" t="s">
        <v>12</v>
      </c>
    </row>
    <row r="64" spans="2:6">
      <c r="B64" s="113">
        <v>0.55427083333333338</v>
      </c>
      <c r="C64" s="114">
        <v>91</v>
      </c>
      <c r="D64" s="115">
        <v>33.24</v>
      </c>
      <c r="E64" s="115">
        <v>3024.84</v>
      </c>
      <c r="F64" s="61" t="s">
        <v>12</v>
      </c>
    </row>
    <row r="65" spans="2:6">
      <c r="B65" s="113">
        <v>0.56135416666666671</v>
      </c>
      <c r="C65" s="114">
        <v>231</v>
      </c>
      <c r="D65" s="115">
        <v>33.22</v>
      </c>
      <c r="E65" s="115">
        <v>7673.82</v>
      </c>
      <c r="F65" s="61" t="s">
        <v>12</v>
      </c>
    </row>
    <row r="66" spans="2:6">
      <c r="B66" s="113">
        <v>0.56879629629629624</v>
      </c>
      <c r="C66" s="114">
        <v>390</v>
      </c>
      <c r="D66" s="115">
        <v>33.18</v>
      </c>
      <c r="E66" s="115">
        <v>12940.2</v>
      </c>
      <c r="F66" s="61" t="s">
        <v>12</v>
      </c>
    </row>
    <row r="67" spans="2:6">
      <c r="B67" s="113">
        <v>0.57166666666666666</v>
      </c>
      <c r="C67" s="114">
        <v>17</v>
      </c>
      <c r="D67" s="115">
        <v>33.1</v>
      </c>
      <c r="E67" s="115">
        <v>562.70000000000005</v>
      </c>
      <c r="F67" s="61" t="s">
        <v>12</v>
      </c>
    </row>
    <row r="68" spans="2:6">
      <c r="B68" s="113">
        <v>0.57168981481481485</v>
      </c>
      <c r="C68" s="114">
        <v>13</v>
      </c>
      <c r="D68" s="115">
        <v>33.1</v>
      </c>
      <c r="E68" s="115">
        <v>430.3</v>
      </c>
      <c r="F68" s="61" t="s">
        <v>12</v>
      </c>
    </row>
    <row r="69" spans="2:6">
      <c r="B69" s="113">
        <v>0.57168981481481485</v>
      </c>
      <c r="C69" s="114">
        <v>70</v>
      </c>
      <c r="D69" s="115">
        <v>33.1</v>
      </c>
      <c r="E69" s="115">
        <v>2317</v>
      </c>
      <c r="F69" s="61" t="s">
        <v>12</v>
      </c>
    </row>
    <row r="70" spans="2:6">
      <c r="B70" s="113">
        <v>0.58408564814814812</v>
      </c>
      <c r="C70" s="114">
        <v>379</v>
      </c>
      <c r="D70" s="115">
        <v>33.14</v>
      </c>
      <c r="E70" s="115">
        <v>12560.06</v>
      </c>
      <c r="F70" s="61" t="s">
        <v>12</v>
      </c>
    </row>
    <row r="71" spans="2:6">
      <c r="B71" s="113">
        <v>0.59930555555555554</v>
      </c>
      <c r="C71" s="114">
        <v>595</v>
      </c>
      <c r="D71" s="115">
        <v>33.18</v>
      </c>
      <c r="E71" s="115">
        <v>19742.099999999999</v>
      </c>
      <c r="F71" s="61" t="s">
        <v>12</v>
      </c>
    </row>
    <row r="72" spans="2:6">
      <c r="B72" s="113">
        <v>0.59930555555555554</v>
      </c>
      <c r="C72" s="114">
        <v>114</v>
      </c>
      <c r="D72" s="115">
        <v>33.18</v>
      </c>
      <c r="E72" s="115">
        <v>3782.52</v>
      </c>
      <c r="F72" s="61" t="s">
        <v>12</v>
      </c>
    </row>
    <row r="73" spans="2:6">
      <c r="B73" s="113">
        <v>0.6090740740740741</v>
      </c>
      <c r="C73" s="114">
        <v>306</v>
      </c>
      <c r="D73" s="115">
        <v>33.159999999999997</v>
      </c>
      <c r="E73" s="115">
        <v>10146.959999999999</v>
      </c>
      <c r="F73" s="61" t="s">
        <v>12</v>
      </c>
    </row>
    <row r="74" spans="2:6">
      <c r="B74" s="113">
        <v>0.6090740740740741</v>
      </c>
      <c r="C74" s="114">
        <v>271</v>
      </c>
      <c r="D74" s="115">
        <v>33.14</v>
      </c>
      <c r="E74" s="115">
        <v>8980.94</v>
      </c>
      <c r="F74" s="61" t="s">
        <v>12</v>
      </c>
    </row>
    <row r="75" spans="2:6">
      <c r="B75" s="113">
        <v>0.6090740740740741</v>
      </c>
      <c r="C75" s="114">
        <v>440</v>
      </c>
      <c r="D75" s="115">
        <v>33.14</v>
      </c>
      <c r="E75" s="115">
        <v>14581.6</v>
      </c>
      <c r="F75" s="61" t="s">
        <v>12</v>
      </c>
    </row>
    <row r="76" spans="2:6">
      <c r="B76" s="113">
        <v>0.61196759259259259</v>
      </c>
      <c r="C76" s="114">
        <v>103</v>
      </c>
      <c r="D76" s="115">
        <v>33.1</v>
      </c>
      <c r="E76" s="115">
        <v>3409.3</v>
      </c>
      <c r="F76" s="61" t="s">
        <v>12</v>
      </c>
    </row>
    <row r="77" spans="2:6">
      <c r="B77" s="113">
        <v>0.61196759259259259</v>
      </c>
      <c r="C77" s="114">
        <v>12</v>
      </c>
      <c r="D77" s="115">
        <v>33.1</v>
      </c>
      <c r="E77" s="115">
        <v>397.20000000000005</v>
      </c>
      <c r="F77" s="61" t="s">
        <v>12</v>
      </c>
    </row>
    <row r="78" spans="2:6">
      <c r="B78" s="113">
        <v>0.61197916666666663</v>
      </c>
      <c r="C78" s="114">
        <v>287</v>
      </c>
      <c r="D78" s="115">
        <v>33.1</v>
      </c>
      <c r="E78" s="115">
        <v>9499.7000000000007</v>
      </c>
      <c r="F78" s="61" t="s">
        <v>12</v>
      </c>
    </row>
    <row r="79" spans="2:6">
      <c r="B79" s="113">
        <v>0.61629629629629634</v>
      </c>
      <c r="C79" s="114">
        <v>284</v>
      </c>
      <c r="D79" s="115">
        <v>33.08</v>
      </c>
      <c r="E79" s="115">
        <v>9394.7199999999993</v>
      </c>
      <c r="F79" s="61" t="s">
        <v>12</v>
      </c>
    </row>
    <row r="80" spans="2:6">
      <c r="B80" s="113">
        <v>0.62442129629629628</v>
      </c>
      <c r="C80" s="114">
        <v>163</v>
      </c>
      <c r="D80" s="115">
        <v>33.18</v>
      </c>
      <c r="E80" s="115">
        <v>5408.34</v>
      </c>
      <c r="F80" s="61" t="s">
        <v>12</v>
      </c>
    </row>
    <row r="81" spans="2:6">
      <c r="B81" s="113">
        <v>0.62442129629629628</v>
      </c>
      <c r="C81" s="114">
        <v>306</v>
      </c>
      <c r="D81" s="115">
        <v>33.159999999999997</v>
      </c>
      <c r="E81" s="115">
        <v>10146.959999999999</v>
      </c>
      <c r="F81" s="61" t="s">
        <v>12</v>
      </c>
    </row>
    <row r="82" spans="2:6">
      <c r="B82" s="113">
        <v>0.62442129629629628</v>
      </c>
      <c r="C82" s="114">
        <v>338</v>
      </c>
      <c r="D82" s="115">
        <v>33.159999999999997</v>
      </c>
      <c r="E82" s="115">
        <v>11208.079999999998</v>
      </c>
      <c r="F82" s="61" t="s">
        <v>12</v>
      </c>
    </row>
    <row r="83" spans="2:6">
      <c r="B83" s="113">
        <v>0.62599537037037034</v>
      </c>
      <c r="C83" s="114">
        <v>183</v>
      </c>
      <c r="D83" s="115">
        <v>33.159999999999997</v>
      </c>
      <c r="E83" s="115">
        <v>6068.28</v>
      </c>
      <c r="F83" s="61" t="s">
        <v>12</v>
      </c>
    </row>
    <row r="84" spans="2:6">
      <c r="B84" s="113">
        <v>0.62814814814814812</v>
      </c>
      <c r="C84" s="114">
        <v>184</v>
      </c>
      <c r="D84" s="115">
        <v>33.28</v>
      </c>
      <c r="E84" s="115">
        <v>6123.52</v>
      </c>
      <c r="F84" s="61" t="s">
        <v>12</v>
      </c>
    </row>
    <row r="85" spans="2:6">
      <c r="B85" s="113">
        <v>0.64100694444444439</v>
      </c>
      <c r="C85" s="114">
        <v>569</v>
      </c>
      <c r="D85" s="115">
        <v>33.44</v>
      </c>
      <c r="E85" s="115">
        <v>19027.359999999997</v>
      </c>
      <c r="F85" s="61" t="s">
        <v>12</v>
      </c>
    </row>
    <row r="86" spans="2:6">
      <c r="B86" s="113">
        <v>0.64158564814814811</v>
      </c>
      <c r="C86" s="114">
        <v>291</v>
      </c>
      <c r="D86" s="115">
        <v>33.42</v>
      </c>
      <c r="E86" s="115">
        <v>9725.2200000000012</v>
      </c>
      <c r="F86" s="61" t="s">
        <v>12</v>
      </c>
    </row>
    <row r="87" spans="2:6">
      <c r="B87" s="113">
        <v>0.64158564814814811</v>
      </c>
      <c r="C87" s="114">
        <v>366</v>
      </c>
      <c r="D87" s="115">
        <v>33.42</v>
      </c>
      <c r="E87" s="115">
        <v>12231.720000000001</v>
      </c>
      <c r="F87" s="61" t="s">
        <v>12</v>
      </c>
    </row>
    <row r="88" spans="2:6">
      <c r="B88" s="113">
        <v>0.64626157407407403</v>
      </c>
      <c r="C88" s="114">
        <v>422</v>
      </c>
      <c r="D88" s="115">
        <v>33.5</v>
      </c>
      <c r="E88" s="115">
        <v>14137</v>
      </c>
      <c r="F88" s="61" t="s">
        <v>12</v>
      </c>
    </row>
    <row r="89" spans="2:6">
      <c r="B89" s="113">
        <v>0.64946759259259257</v>
      </c>
      <c r="C89" s="114">
        <v>213</v>
      </c>
      <c r="D89" s="115">
        <v>33.46</v>
      </c>
      <c r="E89" s="115">
        <v>7126.9800000000005</v>
      </c>
      <c r="F89" s="61" t="s">
        <v>12</v>
      </c>
    </row>
    <row r="90" spans="2:6">
      <c r="B90" s="113">
        <v>0.65149305555555559</v>
      </c>
      <c r="C90" s="114">
        <v>163</v>
      </c>
      <c r="D90" s="115">
        <v>33.479999999999997</v>
      </c>
      <c r="E90" s="115">
        <v>5457.24</v>
      </c>
      <c r="F90" s="61" t="s">
        <v>12</v>
      </c>
    </row>
    <row r="91" spans="2:6">
      <c r="B91" s="113">
        <v>0.65870370370370368</v>
      </c>
      <c r="C91" s="114">
        <v>159</v>
      </c>
      <c r="D91" s="115">
        <v>33.659999999999997</v>
      </c>
      <c r="E91" s="115">
        <v>5351.94</v>
      </c>
      <c r="F91" s="61" t="s">
        <v>12</v>
      </c>
    </row>
    <row r="92" spans="2:6">
      <c r="B92" s="113">
        <v>0.65975694444444444</v>
      </c>
      <c r="C92" s="114">
        <v>70</v>
      </c>
      <c r="D92" s="115">
        <v>33.68</v>
      </c>
      <c r="E92" s="115">
        <v>2357.6</v>
      </c>
      <c r="F92" s="61" t="s">
        <v>12</v>
      </c>
    </row>
    <row r="93" spans="2:6">
      <c r="B93" s="113">
        <v>0.65975694444444444</v>
      </c>
      <c r="C93" s="114">
        <v>353</v>
      </c>
      <c r="D93" s="115">
        <v>33.68</v>
      </c>
      <c r="E93" s="115">
        <v>11889.039999999999</v>
      </c>
      <c r="F93" s="61" t="s">
        <v>12</v>
      </c>
    </row>
    <row r="94" spans="2:6">
      <c r="B94" s="113">
        <v>0.66255787037037039</v>
      </c>
      <c r="C94" s="114">
        <v>241</v>
      </c>
      <c r="D94" s="115">
        <v>33.64</v>
      </c>
      <c r="E94" s="115">
        <v>8107.24</v>
      </c>
      <c r="F94" s="61" t="s">
        <v>12</v>
      </c>
    </row>
    <row r="95" spans="2:6">
      <c r="B95" s="113">
        <v>0.66782407407407407</v>
      </c>
      <c r="C95" s="114">
        <v>473</v>
      </c>
      <c r="D95" s="115">
        <v>33.659999999999997</v>
      </c>
      <c r="E95" s="115">
        <v>15921.179999999998</v>
      </c>
      <c r="F95" s="61" t="s">
        <v>12</v>
      </c>
    </row>
    <row r="96" spans="2:6">
      <c r="B96" s="113">
        <v>0.66840277777777779</v>
      </c>
      <c r="C96" s="114">
        <v>200</v>
      </c>
      <c r="D96" s="115">
        <v>33.619999999999997</v>
      </c>
      <c r="E96" s="115">
        <v>6723.9999999999991</v>
      </c>
      <c r="F96" s="61" t="s">
        <v>12</v>
      </c>
    </row>
    <row r="97" spans="2:6">
      <c r="B97" s="113">
        <v>0.66994212962962962</v>
      </c>
      <c r="C97" s="114">
        <v>176</v>
      </c>
      <c r="D97" s="115">
        <v>33.58</v>
      </c>
      <c r="E97" s="115">
        <v>5910.08</v>
      </c>
      <c r="F97" s="61" t="s">
        <v>12</v>
      </c>
    </row>
    <row r="98" spans="2:6">
      <c r="B98" s="113">
        <v>0.67482638888888891</v>
      </c>
      <c r="C98" s="114">
        <v>215</v>
      </c>
      <c r="D98" s="115">
        <v>33.700000000000003</v>
      </c>
      <c r="E98" s="115">
        <v>7245.5000000000009</v>
      </c>
      <c r="F98" s="61" t="s">
        <v>12</v>
      </c>
    </row>
    <row r="99" spans="2:6">
      <c r="B99" s="113">
        <v>0.67545138888888889</v>
      </c>
      <c r="C99" s="114">
        <v>206</v>
      </c>
      <c r="D99" s="115">
        <v>33.659999999999997</v>
      </c>
      <c r="E99" s="115">
        <v>6933.9599999999991</v>
      </c>
      <c r="F99" s="61" t="s">
        <v>12</v>
      </c>
    </row>
    <row r="100" spans="2:6">
      <c r="B100" s="113">
        <v>0.67825231481481485</v>
      </c>
      <c r="C100" s="114">
        <v>136</v>
      </c>
      <c r="D100" s="115">
        <v>33.6</v>
      </c>
      <c r="E100" s="115">
        <v>4569.6000000000004</v>
      </c>
      <c r="F100" s="61" t="s">
        <v>12</v>
      </c>
    </row>
    <row r="101" spans="2:6">
      <c r="B101" s="113">
        <v>0.682037037037037</v>
      </c>
      <c r="C101" s="114">
        <v>366</v>
      </c>
      <c r="D101" s="115">
        <v>33.54</v>
      </c>
      <c r="E101" s="115">
        <v>12275.64</v>
      </c>
      <c r="F101" s="61" t="s">
        <v>12</v>
      </c>
    </row>
    <row r="102" spans="2:6">
      <c r="B102" s="113">
        <v>0.6881018518518518</v>
      </c>
      <c r="C102" s="114">
        <v>501</v>
      </c>
      <c r="D102" s="115">
        <v>33.54</v>
      </c>
      <c r="E102" s="115">
        <v>16803.54</v>
      </c>
      <c r="F102" s="61" t="s">
        <v>12</v>
      </c>
    </row>
    <row r="103" spans="2:6">
      <c r="B103" s="113">
        <v>0.6968981481481481</v>
      </c>
      <c r="C103" s="114">
        <v>3</v>
      </c>
      <c r="D103" s="115">
        <v>33.5</v>
      </c>
      <c r="E103" s="115">
        <v>100.5</v>
      </c>
      <c r="F103" s="61" t="s">
        <v>12</v>
      </c>
    </row>
    <row r="104" spans="2:6">
      <c r="B104" s="113">
        <v>0.6968981481481481</v>
      </c>
      <c r="C104" s="114">
        <v>111</v>
      </c>
      <c r="D104" s="115">
        <v>33.5</v>
      </c>
      <c r="E104" s="115">
        <v>3718.5</v>
      </c>
      <c r="F104" s="61" t="s">
        <v>12</v>
      </c>
    </row>
    <row r="105" spans="2:6">
      <c r="B105" s="113">
        <v>0.69938657407407412</v>
      </c>
      <c r="C105" s="114">
        <v>469</v>
      </c>
      <c r="D105" s="115">
        <v>33.46</v>
      </c>
      <c r="E105" s="115">
        <v>15692.74</v>
      </c>
      <c r="F105" s="61" t="s">
        <v>12</v>
      </c>
    </row>
    <row r="106" spans="2:6">
      <c r="B106" s="113">
        <v>0.69938657407407412</v>
      </c>
      <c r="C106" s="114">
        <v>347</v>
      </c>
      <c r="D106" s="115">
        <v>33.46</v>
      </c>
      <c r="E106" s="115">
        <v>11610.62</v>
      </c>
      <c r="F106" s="61" t="s">
        <v>12</v>
      </c>
    </row>
    <row r="107" spans="2:6">
      <c r="B107" s="113">
        <v>0.70100694444444445</v>
      </c>
      <c r="C107" s="114">
        <v>212</v>
      </c>
      <c r="D107" s="115">
        <v>33.479999999999997</v>
      </c>
      <c r="E107" s="115">
        <v>7097.7599999999993</v>
      </c>
      <c r="F107" s="61" t="s">
        <v>12</v>
      </c>
    </row>
    <row r="108" spans="2:6">
      <c r="B108" s="113">
        <v>0.70789351851851856</v>
      </c>
      <c r="C108" s="114">
        <v>263</v>
      </c>
      <c r="D108" s="115">
        <v>33.479999999999997</v>
      </c>
      <c r="E108" s="115">
        <v>8805.24</v>
      </c>
      <c r="F108" s="61" t="s">
        <v>12</v>
      </c>
    </row>
    <row r="109" spans="2:6">
      <c r="B109" s="113">
        <v>0.70796296296296302</v>
      </c>
      <c r="C109" s="114">
        <v>737</v>
      </c>
      <c r="D109" s="115">
        <v>33.46</v>
      </c>
      <c r="E109" s="115">
        <v>24660.02</v>
      </c>
      <c r="F109" s="61" t="s">
        <v>12</v>
      </c>
    </row>
    <row r="110" spans="2:6">
      <c r="B110" s="113">
        <v>0.71505787037037039</v>
      </c>
      <c r="C110" s="114">
        <v>5</v>
      </c>
      <c r="D110" s="115">
        <v>33.42</v>
      </c>
      <c r="E110" s="115">
        <v>167.10000000000002</v>
      </c>
      <c r="F110" s="61" t="s">
        <v>12</v>
      </c>
    </row>
    <row r="111" spans="2:6">
      <c r="B111" s="113">
        <v>0.71505787037037039</v>
      </c>
      <c r="C111" s="114">
        <v>96</v>
      </c>
      <c r="D111" s="115">
        <v>33.42</v>
      </c>
      <c r="E111" s="115">
        <v>3208.32</v>
      </c>
      <c r="F111" s="61" t="s">
        <v>12</v>
      </c>
    </row>
    <row r="112" spans="2:6">
      <c r="B112" s="113">
        <v>0.71702546296296299</v>
      </c>
      <c r="C112" s="114">
        <v>408</v>
      </c>
      <c r="D112" s="115">
        <v>33.4</v>
      </c>
      <c r="E112" s="115">
        <v>13627.199999999999</v>
      </c>
      <c r="F112" s="61" t="s">
        <v>12</v>
      </c>
    </row>
    <row r="113" spans="2:6">
      <c r="B113" s="113"/>
      <c r="C113" s="114"/>
      <c r="D113" s="115"/>
      <c r="E113" s="115"/>
      <c r="F113" s="61"/>
    </row>
    <row r="114" spans="2:6">
      <c r="B114" s="113"/>
      <c r="C114" s="114"/>
      <c r="D114" s="115"/>
      <c r="E114" s="115"/>
      <c r="F114" s="61"/>
    </row>
    <row r="115" spans="2:6">
      <c r="B115" s="113"/>
      <c r="C115" s="114"/>
      <c r="D115" s="115"/>
      <c r="E115" s="115"/>
      <c r="F115" s="61"/>
    </row>
    <row r="116" spans="2:6">
      <c r="B116" s="113"/>
      <c r="C116" s="114"/>
      <c r="D116" s="115"/>
      <c r="E116" s="115"/>
      <c r="F116" s="61"/>
    </row>
    <row r="117" spans="2:6">
      <c r="B117" s="113"/>
      <c r="C117" s="114"/>
      <c r="D117" s="115"/>
      <c r="E117" s="115"/>
      <c r="F117" s="61"/>
    </row>
    <row r="118" spans="2:6">
      <c r="B118" s="113"/>
      <c r="C118" s="114"/>
      <c r="D118" s="115"/>
      <c r="E118" s="115"/>
      <c r="F118" s="61"/>
    </row>
    <row r="119" spans="2:6">
      <c r="B119" s="113"/>
      <c r="C119" s="114"/>
      <c r="D119" s="115"/>
      <c r="E119" s="115"/>
      <c r="F119" s="61"/>
    </row>
    <row r="120" spans="2:6">
      <c r="B120" s="113"/>
      <c r="C120" s="114"/>
      <c r="D120" s="115"/>
      <c r="E120" s="115"/>
      <c r="F120" s="61"/>
    </row>
    <row r="121" spans="2:6">
      <c r="B121" s="113"/>
      <c r="C121" s="114"/>
      <c r="D121" s="115"/>
      <c r="E121" s="115"/>
      <c r="F121" s="61"/>
    </row>
    <row r="122" spans="2:6">
      <c r="B122" s="113"/>
      <c r="C122" s="114"/>
      <c r="D122" s="115"/>
      <c r="E122" s="115"/>
      <c r="F122" s="61"/>
    </row>
    <row r="123" spans="2:6">
      <c r="B123" s="113"/>
      <c r="C123" s="114"/>
      <c r="D123" s="115"/>
      <c r="E123" s="115"/>
      <c r="F123" s="61"/>
    </row>
    <row r="124" spans="2:6">
      <c r="B124" s="113"/>
      <c r="C124" s="114"/>
      <c r="D124" s="115"/>
      <c r="E124" s="115"/>
      <c r="F124" s="61"/>
    </row>
    <row r="125" spans="2:6">
      <c r="B125" s="113"/>
      <c r="C125" s="114"/>
      <c r="D125" s="115"/>
      <c r="E125" s="115"/>
      <c r="F125" s="61"/>
    </row>
    <row r="126" spans="2:6">
      <c r="B126" s="113"/>
      <c r="C126" s="114"/>
      <c r="D126" s="115"/>
      <c r="E126" s="115"/>
      <c r="F126" s="61"/>
    </row>
    <row r="127" spans="2:6">
      <c r="B127" s="113"/>
      <c r="C127" s="114"/>
      <c r="D127" s="115"/>
      <c r="E127" s="115"/>
      <c r="F127" s="61"/>
    </row>
    <row r="128" spans="2:6">
      <c r="B128" s="113"/>
      <c r="C128" s="114"/>
      <c r="D128" s="115"/>
      <c r="E128" s="115"/>
      <c r="F128" s="61"/>
    </row>
    <row r="129" spans="2:6">
      <c r="B129" s="113"/>
      <c r="C129" s="114"/>
      <c r="D129" s="115"/>
      <c r="E129" s="115"/>
      <c r="F129" s="61"/>
    </row>
    <row r="130" spans="2:6">
      <c r="B130" s="113"/>
      <c r="C130" s="114"/>
      <c r="D130" s="115"/>
      <c r="E130" s="115"/>
      <c r="F130" s="61"/>
    </row>
    <row r="131" spans="2:6">
      <c r="B131" s="113"/>
      <c r="C131" s="114"/>
      <c r="D131" s="115"/>
      <c r="E131" s="115"/>
      <c r="F131" s="61"/>
    </row>
    <row r="132" spans="2:6">
      <c r="B132" s="113"/>
      <c r="C132" s="114"/>
      <c r="D132" s="115"/>
      <c r="E132" s="115"/>
      <c r="F132" s="61"/>
    </row>
    <row r="133" spans="2:6">
      <c r="B133" s="113"/>
      <c r="C133" s="114"/>
      <c r="D133" s="115"/>
      <c r="E133" s="115"/>
      <c r="F133" s="61"/>
    </row>
    <row r="134" spans="2:6">
      <c r="B134" s="113"/>
      <c r="C134" s="114"/>
      <c r="D134" s="115"/>
      <c r="E134" s="115"/>
      <c r="F134" s="61"/>
    </row>
    <row r="135" spans="2:6">
      <c r="B135" s="113"/>
      <c r="C135" s="114"/>
      <c r="D135" s="115"/>
      <c r="E135" s="115"/>
      <c r="F135" s="61"/>
    </row>
    <row r="136" spans="2:6">
      <c r="B136" s="113"/>
      <c r="C136" s="114"/>
      <c r="D136" s="115"/>
      <c r="E136" s="115"/>
      <c r="F136" s="61"/>
    </row>
    <row r="137" spans="2:6">
      <c r="B137" s="113"/>
      <c r="C137" s="114"/>
      <c r="D137" s="115"/>
      <c r="E137" s="115"/>
      <c r="F137" s="61"/>
    </row>
    <row r="138" spans="2:6">
      <c r="B138" s="113"/>
      <c r="C138" s="114"/>
      <c r="D138" s="115"/>
      <c r="E138" s="115"/>
      <c r="F138" s="61"/>
    </row>
    <row r="139" spans="2:6">
      <c r="B139" s="113"/>
      <c r="C139" s="114"/>
      <c r="D139" s="115"/>
      <c r="E139" s="115"/>
      <c r="F139" s="61"/>
    </row>
    <row r="140" spans="2:6">
      <c r="B140" s="113"/>
      <c r="C140" s="114"/>
      <c r="D140" s="115"/>
      <c r="E140" s="115"/>
      <c r="F140" s="61"/>
    </row>
    <row r="141" spans="2:6">
      <c r="B141" s="113"/>
      <c r="C141" s="114"/>
      <c r="D141" s="115"/>
      <c r="E141" s="115"/>
      <c r="F141" s="61"/>
    </row>
    <row r="142" spans="2:6">
      <c r="B142" s="113"/>
      <c r="C142" s="114"/>
      <c r="D142" s="115"/>
      <c r="E142" s="115"/>
      <c r="F142" s="61"/>
    </row>
    <row r="143" spans="2:6">
      <c r="B143" s="113"/>
      <c r="C143" s="114"/>
      <c r="D143" s="115"/>
      <c r="E143" s="115"/>
      <c r="F143" s="61"/>
    </row>
    <row r="144" spans="2:6">
      <c r="B144" s="113"/>
      <c r="C144" s="114"/>
      <c r="D144" s="115"/>
      <c r="E144" s="115"/>
      <c r="F144" s="61"/>
    </row>
    <row r="145" spans="2:6">
      <c r="B145" s="113"/>
      <c r="C145" s="114"/>
      <c r="D145" s="115"/>
      <c r="E145" s="115"/>
      <c r="F145" s="61"/>
    </row>
    <row r="146" spans="2:6">
      <c r="B146" s="113"/>
      <c r="C146" s="114"/>
      <c r="D146" s="115"/>
      <c r="E146" s="115"/>
      <c r="F146" s="61"/>
    </row>
    <row r="147" spans="2:6">
      <c r="B147" s="113"/>
      <c r="C147" s="114"/>
      <c r="D147" s="115"/>
      <c r="E147" s="115"/>
      <c r="F147" s="61"/>
    </row>
    <row r="148" spans="2:6">
      <c r="B148" s="113"/>
      <c r="C148" s="114"/>
      <c r="D148" s="115"/>
      <c r="E148" s="115"/>
      <c r="F148" s="61"/>
    </row>
    <row r="149" spans="2:6">
      <c r="B149" s="113"/>
      <c r="C149" s="114"/>
      <c r="D149" s="115"/>
      <c r="E149" s="115"/>
      <c r="F149" s="61"/>
    </row>
    <row r="150" spans="2:6">
      <c r="B150" s="113"/>
      <c r="C150" s="114"/>
      <c r="D150" s="115"/>
      <c r="E150" s="115"/>
      <c r="F150" s="61"/>
    </row>
    <row r="151" spans="2:6">
      <c r="B151" s="113"/>
      <c r="C151" s="114"/>
      <c r="D151" s="115"/>
      <c r="E151" s="115"/>
      <c r="F151" s="61"/>
    </row>
    <row r="152" spans="2:6">
      <c r="B152" s="113"/>
      <c r="C152" s="114"/>
      <c r="D152" s="115"/>
      <c r="E152" s="115"/>
      <c r="F152" s="61"/>
    </row>
    <row r="153" spans="2:6">
      <c r="B153" s="113"/>
      <c r="C153" s="114"/>
      <c r="D153" s="115"/>
      <c r="E153" s="115"/>
      <c r="F153" s="61"/>
    </row>
    <row r="154" spans="2:6">
      <c r="B154" s="113"/>
      <c r="C154" s="114"/>
      <c r="D154" s="115"/>
      <c r="E154" s="115"/>
      <c r="F154" s="61"/>
    </row>
    <row r="155" spans="2:6">
      <c r="B155" s="113"/>
      <c r="C155" s="114"/>
      <c r="D155" s="115"/>
      <c r="E155" s="115"/>
      <c r="F155" s="61"/>
    </row>
    <row r="156" spans="2:6">
      <c r="B156" s="113"/>
      <c r="C156" s="114"/>
      <c r="D156" s="115"/>
      <c r="E156" s="115"/>
      <c r="F156" s="61"/>
    </row>
    <row r="157" spans="2:6">
      <c r="B157" s="113"/>
      <c r="C157" s="114"/>
      <c r="D157" s="115"/>
      <c r="E157" s="115"/>
      <c r="F157" s="61"/>
    </row>
    <row r="158" spans="2:6">
      <c r="B158" s="113"/>
      <c r="C158" s="114"/>
      <c r="D158" s="115"/>
      <c r="E158" s="115"/>
      <c r="F158" s="61"/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5">
      <c r="B165" s="34"/>
      <c r="C165" s="104"/>
      <c r="D165" s="105"/>
      <c r="E165" s="105"/>
      <c r="F165" s="106"/>
    </row>
    <row r="166" spans="2:6" ht="12.5">
      <c r="B166" s="34"/>
      <c r="C166" s="104"/>
      <c r="D166" s="105"/>
      <c r="E166" s="105"/>
      <c r="F166" s="106"/>
    </row>
    <row r="167" spans="2:6" ht="12.5">
      <c r="B167" s="34"/>
      <c r="C167" s="104"/>
      <c r="D167" s="105"/>
      <c r="E167" s="105"/>
      <c r="F167" s="106"/>
    </row>
    <row r="168" spans="2:6" ht="12.5">
      <c r="B168" s="34"/>
      <c r="C168" s="104"/>
      <c r="D168" s="105"/>
      <c r="E168" s="105"/>
      <c r="F168" s="106"/>
    </row>
    <row r="169" spans="2:6" ht="12.5">
      <c r="B169" s="34"/>
      <c r="C169" s="104"/>
      <c r="D169" s="105"/>
      <c r="E169" s="105"/>
      <c r="F169" s="106"/>
    </row>
    <row r="170" spans="2:6" ht="12.5">
      <c r="B170" s="34"/>
      <c r="C170" s="104"/>
      <c r="D170" s="105"/>
      <c r="E170" s="105"/>
      <c r="F170" s="106"/>
    </row>
    <row r="171" spans="2:6" ht="12.5">
      <c r="B171" s="34"/>
      <c r="C171" s="104"/>
      <c r="D171" s="105"/>
      <c r="E171" s="105"/>
      <c r="F171" s="106"/>
    </row>
    <row r="172" spans="2:6" ht="12.5">
      <c r="B172" s="34"/>
      <c r="C172" s="104"/>
      <c r="D172" s="105"/>
      <c r="E172" s="105"/>
      <c r="F172" s="106"/>
    </row>
    <row r="173" spans="2:6" ht="12.5">
      <c r="B173" s="34"/>
      <c r="C173" s="104"/>
      <c r="D173" s="105"/>
      <c r="E173" s="105"/>
      <c r="F173" s="106"/>
    </row>
    <row r="174" spans="2:6" ht="12.5">
      <c r="B174" s="34"/>
      <c r="C174" s="104"/>
      <c r="D174" s="105"/>
      <c r="E174" s="105"/>
      <c r="F174" s="106"/>
    </row>
    <row r="175" spans="2:6" ht="12.5">
      <c r="B175" s="34"/>
      <c r="C175" s="104"/>
      <c r="D175" s="105"/>
      <c r="E175" s="105"/>
      <c r="F175" s="106"/>
    </row>
    <row r="176" spans="2:6" ht="12.5">
      <c r="B176" s="34"/>
      <c r="C176" s="104"/>
      <c r="D176" s="105"/>
      <c r="E176" s="105"/>
      <c r="F176" s="106"/>
    </row>
    <row r="177" spans="2:6" ht="12.5">
      <c r="B177" s="34"/>
      <c r="C177" s="104"/>
      <c r="D177" s="105"/>
      <c r="E177" s="105"/>
      <c r="F177" s="106"/>
    </row>
    <row r="178" spans="2:6" ht="12.5">
      <c r="B178" s="34"/>
      <c r="C178" s="104"/>
      <c r="D178" s="105"/>
      <c r="E178" s="105"/>
      <c r="F178" s="106"/>
    </row>
    <row r="179" spans="2:6" ht="12.5">
      <c r="B179" s="34"/>
      <c r="C179" s="104"/>
      <c r="D179" s="105"/>
      <c r="E179" s="105"/>
      <c r="F179" s="106"/>
    </row>
    <row r="180" spans="2:6" ht="12.5">
      <c r="B180" s="34"/>
      <c r="C180" s="104"/>
      <c r="D180" s="105"/>
      <c r="E180" s="105"/>
      <c r="F180" s="106"/>
    </row>
    <row r="181" spans="2:6" ht="12.5">
      <c r="B181" s="34"/>
      <c r="C181" s="104"/>
      <c r="D181" s="105"/>
      <c r="E181" s="105"/>
      <c r="F181" s="106"/>
    </row>
    <row r="182" spans="2:6" ht="12.5">
      <c r="B182" s="34"/>
      <c r="C182" s="104"/>
      <c r="D182" s="105"/>
      <c r="E182" s="105"/>
      <c r="F182" s="106"/>
    </row>
    <row r="183" spans="2:6" ht="12.5">
      <c r="B183" s="34"/>
      <c r="C183" s="104"/>
      <c r="D183" s="105"/>
      <c r="E183" s="105"/>
      <c r="F183" s="106"/>
    </row>
    <row r="184" spans="2:6" ht="12.5">
      <c r="B184" s="34"/>
      <c r="C184" s="104"/>
      <c r="D184" s="105"/>
      <c r="E184" s="105"/>
      <c r="F184" s="106"/>
    </row>
    <row r="185" spans="2:6" ht="12.5">
      <c r="B185" s="34"/>
      <c r="C185" s="104"/>
      <c r="D185" s="105"/>
      <c r="E185" s="105"/>
      <c r="F185" s="106"/>
    </row>
    <row r="186" spans="2:6" ht="12.5">
      <c r="B186" s="34"/>
      <c r="C186" s="104"/>
      <c r="D186" s="105"/>
      <c r="E186" s="105"/>
      <c r="F186" s="106"/>
    </row>
    <row r="187" spans="2:6" ht="12.5">
      <c r="B187" s="34"/>
      <c r="C187" s="104"/>
      <c r="D187" s="105"/>
      <c r="E187" s="105"/>
      <c r="F187" s="106"/>
    </row>
    <row r="188" spans="2:6" ht="12.5">
      <c r="B188" s="34"/>
      <c r="C188" s="104"/>
      <c r="D188" s="105"/>
      <c r="E188" s="105"/>
      <c r="F188" s="106"/>
    </row>
    <row r="189" spans="2:6" ht="12.5">
      <c r="B189" s="34"/>
      <c r="C189" s="104"/>
      <c r="D189" s="105"/>
      <c r="E189" s="105"/>
      <c r="F189" s="106"/>
    </row>
    <row r="190" spans="2:6" ht="12.5">
      <c r="B190" s="34"/>
      <c r="C190" s="104"/>
      <c r="D190" s="105"/>
      <c r="E190" s="105"/>
      <c r="F190" s="106"/>
    </row>
    <row r="191" spans="2:6" ht="12.5">
      <c r="B191" s="34"/>
      <c r="C191" s="104"/>
      <c r="D191" s="105"/>
      <c r="E191" s="105"/>
      <c r="F191" s="106"/>
    </row>
    <row r="192" spans="2:6" ht="12.5">
      <c r="B192" s="34"/>
      <c r="C192" s="104"/>
      <c r="D192" s="105"/>
      <c r="E192" s="105"/>
      <c r="F192" s="106"/>
    </row>
    <row r="193" spans="2:6" ht="12.5">
      <c r="B193" s="34"/>
      <c r="C193" s="104"/>
      <c r="D193" s="105"/>
      <c r="E193" s="105"/>
      <c r="F193" s="106"/>
    </row>
    <row r="194" spans="2:6" ht="12.5">
      <c r="B194" s="34"/>
      <c r="C194" s="104"/>
      <c r="D194" s="105"/>
      <c r="E194" s="105"/>
      <c r="F194" s="106"/>
    </row>
    <row r="195" spans="2:6" ht="12.5">
      <c r="B195" s="34"/>
      <c r="C195" s="104"/>
      <c r="D195" s="105"/>
      <c r="E195" s="105"/>
      <c r="F195" s="106"/>
    </row>
    <row r="196" spans="2:6" ht="12.5">
      <c r="B196" s="34"/>
      <c r="C196" s="104"/>
      <c r="D196" s="105"/>
      <c r="E196" s="105"/>
      <c r="F196" s="106"/>
    </row>
    <row r="197" spans="2:6" ht="12.5">
      <c r="B197" s="34"/>
      <c r="C197" s="104"/>
      <c r="D197" s="105"/>
      <c r="E197" s="105"/>
      <c r="F197" s="106"/>
    </row>
    <row r="198" spans="2:6" ht="12.5">
      <c r="B198" s="34"/>
      <c r="C198" s="104"/>
      <c r="D198" s="105"/>
      <c r="E198" s="105"/>
      <c r="F198" s="106"/>
    </row>
    <row r="199" spans="2:6" ht="12.5">
      <c r="B199" s="34"/>
      <c r="C199" s="104"/>
      <c r="D199" s="105"/>
      <c r="E199" s="105"/>
      <c r="F199" s="106"/>
    </row>
    <row r="200" spans="2:6" ht="12.5">
      <c r="B200" s="34"/>
      <c r="C200" s="104"/>
      <c r="D200" s="105"/>
      <c r="E200" s="105"/>
      <c r="F200" s="106"/>
    </row>
    <row r="201" spans="2:6" ht="12.5">
      <c r="B201" s="34"/>
      <c r="C201" s="104"/>
      <c r="D201" s="105"/>
      <c r="E201" s="105"/>
      <c r="F201" s="106"/>
    </row>
    <row r="202" spans="2:6" ht="12.5">
      <c r="B202" s="34"/>
      <c r="C202" s="104"/>
      <c r="D202" s="105"/>
      <c r="E202" s="105"/>
      <c r="F202" s="106"/>
    </row>
    <row r="203" spans="2:6" ht="12.5">
      <c r="B203" s="34"/>
      <c r="C203" s="104"/>
      <c r="D203" s="105"/>
      <c r="E203" s="105"/>
      <c r="F203" s="106"/>
    </row>
    <row r="204" spans="2:6" ht="12.5">
      <c r="B204" s="34"/>
      <c r="C204" s="104"/>
      <c r="D204" s="105"/>
      <c r="E204" s="105"/>
      <c r="F204" s="106"/>
    </row>
    <row r="205" spans="2:6" ht="12.5">
      <c r="B205" s="34"/>
      <c r="C205" s="104"/>
      <c r="D205" s="105"/>
      <c r="E205" s="105"/>
      <c r="F205" s="106"/>
    </row>
    <row r="206" spans="2:6" ht="12.5">
      <c r="B206" s="34"/>
      <c r="C206" s="104"/>
      <c r="D206" s="105"/>
      <c r="E206" s="105"/>
      <c r="F206" s="106"/>
    </row>
    <row r="207" spans="2:6" ht="12.5">
      <c r="B207" s="34"/>
      <c r="C207" s="104"/>
      <c r="D207" s="105"/>
      <c r="E207" s="105"/>
      <c r="F207" s="106"/>
    </row>
    <row r="208" spans="2:6" ht="12.5">
      <c r="B208" s="34"/>
      <c r="C208" s="104"/>
      <c r="D208" s="105"/>
      <c r="E208" s="105"/>
      <c r="F208" s="106"/>
    </row>
    <row r="209" spans="2:6" ht="12.5">
      <c r="B209" s="34"/>
      <c r="C209" s="104"/>
      <c r="D209" s="105"/>
      <c r="E209" s="105"/>
      <c r="F209" s="106"/>
    </row>
    <row r="210" spans="2:6" ht="12.5">
      <c r="B210" s="34"/>
      <c r="C210" s="104"/>
      <c r="D210" s="105"/>
      <c r="E210" s="105"/>
      <c r="F210" s="106"/>
    </row>
    <row r="211" spans="2:6" ht="12.5">
      <c r="B211" s="34"/>
      <c r="C211" s="104"/>
      <c r="D211" s="105"/>
      <c r="E211" s="105"/>
      <c r="F211" s="106"/>
    </row>
    <row r="212" spans="2:6" ht="12.5">
      <c r="B212" s="34"/>
      <c r="C212" s="104"/>
      <c r="D212" s="105"/>
      <c r="E212" s="105"/>
      <c r="F212" s="106"/>
    </row>
    <row r="213" spans="2:6" ht="12.5">
      <c r="B213" s="34"/>
      <c r="C213" s="104"/>
      <c r="D213" s="105"/>
      <c r="E213" s="105"/>
      <c r="F213" s="106"/>
    </row>
    <row r="214" spans="2:6" ht="12.5">
      <c r="B214" s="34"/>
      <c r="C214" s="104"/>
      <c r="D214" s="105"/>
      <c r="E214" s="105"/>
      <c r="F214" s="106"/>
    </row>
    <row r="215" spans="2:6" ht="12.5">
      <c r="B215" s="34"/>
      <c r="C215" s="104"/>
      <c r="D215" s="105"/>
      <c r="E215" s="105"/>
      <c r="F215" s="106"/>
    </row>
    <row r="216" spans="2:6" ht="12.5">
      <c r="B216" s="34"/>
      <c r="C216" s="104"/>
      <c r="D216" s="105"/>
      <c r="E216" s="105"/>
      <c r="F216" s="106"/>
    </row>
    <row r="217" spans="2:6" ht="12.5">
      <c r="B217" s="34"/>
      <c r="C217" s="104"/>
      <c r="D217" s="105"/>
      <c r="E217" s="105"/>
      <c r="F217" s="106"/>
    </row>
    <row r="218" spans="2:6" ht="12.5">
      <c r="B218" s="34"/>
      <c r="C218" s="104"/>
      <c r="D218" s="105"/>
      <c r="E218" s="105"/>
      <c r="F218" s="106"/>
    </row>
    <row r="219" spans="2:6" ht="12.5">
      <c r="B219" s="34"/>
      <c r="C219" s="104"/>
      <c r="D219" s="105"/>
      <c r="E219" s="105"/>
      <c r="F219" s="106"/>
    </row>
    <row r="220" spans="2:6" ht="12.5">
      <c r="B220" s="34"/>
      <c r="C220" s="104"/>
      <c r="D220" s="105"/>
      <c r="E220" s="105"/>
      <c r="F220" s="106"/>
    </row>
    <row r="221" spans="2:6" ht="12.5">
      <c r="B221" s="34"/>
      <c r="C221" s="104"/>
      <c r="D221" s="105"/>
      <c r="E221" s="105"/>
      <c r="F221" s="106"/>
    </row>
    <row r="222" spans="2:6" ht="12.5">
      <c r="B222" s="34"/>
      <c r="C222" s="104"/>
      <c r="D222" s="105"/>
      <c r="E222" s="105"/>
      <c r="F222" s="106"/>
    </row>
    <row r="223" spans="2:6" ht="12.5">
      <c r="B223" s="34"/>
      <c r="C223" s="104"/>
      <c r="D223" s="105"/>
      <c r="E223" s="105"/>
      <c r="F223" s="106"/>
    </row>
    <row r="224" spans="2:6" ht="12.5">
      <c r="B224" s="34"/>
      <c r="C224" s="104"/>
      <c r="D224" s="105"/>
      <c r="E224" s="105"/>
      <c r="F224" s="106"/>
    </row>
    <row r="225" spans="2:6" ht="12.5">
      <c r="B225" s="34"/>
      <c r="C225" s="104"/>
      <c r="D225" s="105"/>
      <c r="E225" s="105"/>
      <c r="F225" s="106"/>
    </row>
    <row r="226" spans="2:6" ht="12.5">
      <c r="B226" s="34"/>
      <c r="C226" s="104"/>
      <c r="D226" s="105"/>
      <c r="E226" s="105"/>
      <c r="F226" s="106"/>
    </row>
    <row r="227" spans="2:6" ht="12.5">
      <c r="B227" s="34"/>
      <c r="C227" s="104"/>
      <c r="D227" s="105"/>
      <c r="E227" s="105"/>
      <c r="F227" s="106"/>
    </row>
    <row r="228" spans="2:6" ht="12.5">
      <c r="B228" s="34"/>
      <c r="C228" s="104"/>
      <c r="D228" s="105"/>
      <c r="E228" s="105"/>
      <c r="F228" s="106"/>
    </row>
    <row r="229" spans="2:6" ht="12.5">
      <c r="B229" s="34"/>
      <c r="C229" s="104"/>
      <c r="D229" s="105"/>
      <c r="E229" s="105"/>
      <c r="F229" s="106"/>
    </row>
    <row r="230" spans="2:6" ht="12.5">
      <c r="B230" s="34"/>
      <c r="C230" s="104"/>
      <c r="D230" s="105"/>
      <c r="E230" s="105"/>
      <c r="F230" s="106"/>
    </row>
    <row r="231" spans="2:6" ht="12.5">
      <c r="B231" s="34"/>
      <c r="C231" s="104"/>
      <c r="D231" s="105"/>
      <c r="E231" s="105"/>
      <c r="F231" s="106"/>
    </row>
    <row r="232" spans="2:6" ht="12.5">
      <c r="B232" s="34"/>
      <c r="C232" s="104"/>
      <c r="D232" s="105"/>
      <c r="E232" s="105"/>
      <c r="F232" s="106"/>
    </row>
    <row r="233" spans="2:6" ht="12.5">
      <c r="B233" s="34"/>
      <c r="C233" s="104"/>
      <c r="D233" s="105"/>
      <c r="E233" s="105"/>
      <c r="F233" s="106"/>
    </row>
    <row r="234" spans="2:6" ht="12.5">
      <c r="B234" s="34"/>
      <c r="C234" s="104"/>
      <c r="D234" s="105"/>
      <c r="E234" s="105"/>
      <c r="F234" s="106"/>
    </row>
    <row r="235" spans="2:6" ht="12.5">
      <c r="B235" s="34"/>
      <c r="C235" s="104"/>
      <c r="D235" s="105"/>
      <c r="E235" s="105"/>
      <c r="F235" s="106"/>
    </row>
    <row r="236" spans="2:6" ht="12.5">
      <c r="B236" s="34"/>
      <c r="C236" s="104"/>
      <c r="D236" s="105"/>
      <c r="E236" s="105"/>
      <c r="F236" s="106"/>
    </row>
    <row r="237" spans="2:6" ht="12.5">
      <c r="B237" s="34"/>
      <c r="C237" s="104"/>
      <c r="D237" s="105"/>
      <c r="E237" s="105"/>
      <c r="F237" s="106"/>
    </row>
    <row r="238" spans="2:6" ht="12.5">
      <c r="B238" s="34"/>
      <c r="C238" s="104"/>
      <c r="D238" s="105"/>
      <c r="E238" s="105"/>
      <c r="F238" s="106"/>
    </row>
    <row r="239" spans="2:6" ht="12.5">
      <c r="B239" s="34"/>
      <c r="C239" s="104"/>
      <c r="D239" s="105"/>
      <c r="E239" s="105"/>
      <c r="F239" s="106"/>
    </row>
    <row r="240" spans="2:6" ht="12.5">
      <c r="B240" s="34"/>
      <c r="C240" s="104"/>
      <c r="D240" s="105"/>
      <c r="E240" s="105"/>
      <c r="F240" s="106"/>
    </row>
    <row r="241" spans="2:6" ht="12.5">
      <c r="B241" s="34"/>
      <c r="C241" s="104"/>
      <c r="D241" s="105"/>
      <c r="E241" s="105"/>
      <c r="F241" s="106"/>
    </row>
    <row r="242" spans="2:6" ht="12.5">
      <c r="B242" s="34"/>
      <c r="C242" s="104"/>
      <c r="D242" s="105"/>
      <c r="E242" s="105"/>
      <c r="F242" s="106"/>
    </row>
    <row r="243" spans="2:6" ht="12.5">
      <c r="B243" s="34"/>
      <c r="C243" s="104"/>
      <c r="D243" s="105"/>
      <c r="E243" s="105"/>
      <c r="F243" s="106"/>
    </row>
    <row r="244" spans="2:6" ht="12.5">
      <c r="B244" s="34"/>
      <c r="C244" s="104"/>
      <c r="D244" s="105"/>
      <c r="E244" s="105"/>
      <c r="F244" s="106"/>
    </row>
    <row r="245" spans="2:6" ht="12.5">
      <c r="B245" s="34"/>
      <c r="C245" s="104"/>
      <c r="D245" s="105"/>
      <c r="E245" s="105"/>
      <c r="F245" s="106"/>
    </row>
    <row r="246" spans="2:6" ht="12.5">
      <c r="B246" s="34"/>
      <c r="C246" s="104"/>
      <c r="D246" s="105"/>
      <c r="E246" s="105"/>
      <c r="F246" s="106"/>
    </row>
    <row r="247" spans="2:6" ht="12.5">
      <c r="B247" s="34"/>
      <c r="C247" s="104"/>
      <c r="D247" s="105"/>
      <c r="E247" s="105"/>
      <c r="F247" s="106"/>
    </row>
    <row r="248" spans="2:6" ht="12.5">
      <c r="B248" s="34"/>
      <c r="C248" s="104"/>
      <c r="D248" s="105"/>
      <c r="E248" s="105"/>
      <c r="F248" s="106"/>
    </row>
  </sheetData>
  <conditionalFormatting sqref="D15:D19">
    <cfRule type="expression" dxfId="8" priority="1">
      <formula>$D15&gt;#REF!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4AA7B-D82C-463E-99A4-EB53A06AEBA7}">
  <dimension ref="B1:L248"/>
  <sheetViews>
    <sheetView workbookViewId="0">
      <selection activeCell="I29" sqref="I29"/>
    </sheetView>
  </sheetViews>
  <sheetFormatPr defaultColWidth="9.453125" defaultRowHeight="11.5"/>
  <cols>
    <col min="1" max="1" width="9.453125" style="67"/>
    <col min="2" max="2" width="17.54296875" style="69" customWidth="1"/>
    <col min="3" max="3" width="16.54296875" style="70" customWidth="1"/>
    <col min="4" max="4" width="17.81640625" style="71" customWidth="1"/>
    <col min="5" max="5" width="16.54296875" style="68" customWidth="1"/>
    <col min="6" max="6" width="20" style="71" bestFit="1" customWidth="1"/>
    <col min="7" max="7" width="8.1796875" style="67" customWidth="1"/>
    <col min="8" max="8" width="26.453125" style="67" bestFit="1" customWidth="1"/>
    <col min="9" max="9" width="20.453125" style="67" bestFit="1" customWidth="1"/>
    <col min="10" max="10" width="18.81640625" style="67" customWidth="1"/>
    <col min="11" max="11" width="17.54296875" style="67" bestFit="1" customWidth="1"/>
    <col min="12" max="16384" width="9.453125" style="67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4.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4.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4.5">
      <c r="B9" s="75"/>
      <c r="C9" s="73"/>
      <c r="D9" s="73"/>
      <c r="E9" s="73"/>
      <c r="F9" s="73"/>
      <c r="G9" s="74"/>
      <c r="I9" s="74"/>
      <c r="J9" s="74"/>
    </row>
    <row r="10" spans="2:10" s="23" customFormat="1" ht="14.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4.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46091</v>
      </c>
      <c r="C15" s="59">
        <f>SUMIF(F21:F5001,F15,C21:C5001)</f>
        <v>27201</v>
      </c>
      <c r="D15" s="60">
        <f>E15/C15</f>
        <v>32.939636778059622</v>
      </c>
      <c r="E15" s="60">
        <f>SUMIF(F21:F5001,F15,E21:E5001)</f>
        <v>895991.05999999982</v>
      </c>
      <c r="F15" s="61" t="s">
        <v>12</v>
      </c>
    </row>
    <row r="16" spans="2:10">
      <c r="B16" s="26">
        <f>B15</f>
        <v>46091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5">
      <c r="B17" s="26">
        <f>B16</f>
        <v>46091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5">
      <c r="B18" s="26">
        <f>B17</f>
        <v>46091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31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3">
      <c r="B21" s="113">
        <v>0.38185185185185183</v>
      </c>
      <c r="C21" s="114">
        <v>664</v>
      </c>
      <c r="D21" s="115">
        <v>32.56</v>
      </c>
      <c r="E21" s="115">
        <v>21619.84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0.38185185185185183</v>
      </c>
      <c r="C22" s="114">
        <v>702</v>
      </c>
      <c r="D22" s="115">
        <v>32.54</v>
      </c>
      <c r="E22" s="115">
        <v>22843.079999999998</v>
      </c>
      <c r="F22" s="61" t="s">
        <v>12</v>
      </c>
    </row>
    <row r="23" spans="2:12">
      <c r="B23" s="113">
        <v>0.38185185185185183</v>
      </c>
      <c r="C23" s="114">
        <v>435</v>
      </c>
      <c r="D23" s="115">
        <v>32.54</v>
      </c>
      <c r="E23" s="115">
        <v>14154.9</v>
      </c>
      <c r="F23" s="61" t="s">
        <v>12</v>
      </c>
    </row>
    <row r="24" spans="2:12">
      <c r="B24" s="113">
        <v>0.3823611111111111</v>
      </c>
      <c r="C24" s="114">
        <v>121</v>
      </c>
      <c r="D24" s="115">
        <v>32.44</v>
      </c>
      <c r="E24" s="115">
        <v>3925.24</v>
      </c>
      <c r="F24" s="61" t="s">
        <v>12</v>
      </c>
    </row>
    <row r="25" spans="2:12">
      <c r="B25" s="113">
        <v>0.38274305555555554</v>
      </c>
      <c r="C25" s="114">
        <v>101</v>
      </c>
      <c r="D25" s="115">
        <v>32.340000000000003</v>
      </c>
      <c r="E25" s="115">
        <v>3266.34</v>
      </c>
      <c r="F25" s="61" t="s">
        <v>12</v>
      </c>
    </row>
    <row r="26" spans="2:12">
      <c r="B26" s="113">
        <v>0.38398148148148148</v>
      </c>
      <c r="C26" s="114">
        <v>202</v>
      </c>
      <c r="D26" s="115">
        <v>32.42</v>
      </c>
      <c r="E26" s="115">
        <v>6548.84</v>
      </c>
      <c r="F26" s="61" t="s">
        <v>12</v>
      </c>
    </row>
    <row r="27" spans="2:12">
      <c r="B27" s="113">
        <v>0.38901620370370371</v>
      </c>
      <c r="C27" s="114">
        <v>749</v>
      </c>
      <c r="D27" s="115">
        <v>32.520000000000003</v>
      </c>
      <c r="E27" s="115">
        <v>24357.480000000003</v>
      </c>
      <c r="F27" s="61" t="s">
        <v>12</v>
      </c>
    </row>
    <row r="28" spans="2:12">
      <c r="B28" s="113">
        <v>0.38903935185185184</v>
      </c>
      <c r="C28" s="114">
        <v>254</v>
      </c>
      <c r="D28" s="115">
        <v>32.44</v>
      </c>
      <c r="E28" s="115">
        <v>8239.76</v>
      </c>
      <c r="F28" s="61" t="s">
        <v>12</v>
      </c>
    </row>
    <row r="29" spans="2:12">
      <c r="B29" s="113">
        <v>0.39050925925925928</v>
      </c>
      <c r="C29" s="114">
        <v>213</v>
      </c>
      <c r="D29" s="115">
        <v>32.619999999999997</v>
      </c>
      <c r="E29" s="115">
        <v>6948.0599999999995</v>
      </c>
      <c r="F29" s="61" t="s">
        <v>12</v>
      </c>
    </row>
    <row r="30" spans="2:12">
      <c r="B30" s="113">
        <v>0.39370370370370372</v>
      </c>
      <c r="C30" s="114">
        <v>418</v>
      </c>
      <c r="D30" s="115">
        <v>32.619999999999997</v>
      </c>
      <c r="E30" s="115">
        <v>13635.159999999998</v>
      </c>
      <c r="F30" s="61" t="s">
        <v>12</v>
      </c>
    </row>
    <row r="31" spans="2:12">
      <c r="B31" s="113">
        <v>0.3982060185185185</v>
      </c>
      <c r="C31" s="114">
        <v>490</v>
      </c>
      <c r="D31" s="115">
        <v>32.78</v>
      </c>
      <c r="E31" s="115">
        <v>16062.2</v>
      </c>
      <c r="F31" s="61" t="s">
        <v>12</v>
      </c>
    </row>
    <row r="32" spans="2:12">
      <c r="B32" s="113">
        <v>0.40347222222222223</v>
      </c>
      <c r="C32" s="114">
        <v>138</v>
      </c>
      <c r="D32" s="115">
        <v>32.799999999999997</v>
      </c>
      <c r="E32" s="115">
        <v>4526.3999999999996</v>
      </c>
      <c r="F32" s="61" t="s">
        <v>12</v>
      </c>
    </row>
    <row r="33" spans="2:6">
      <c r="B33" s="113">
        <v>0.40347222222222223</v>
      </c>
      <c r="C33" s="114">
        <v>757</v>
      </c>
      <c r="D33" s="115">
        <v>32.78</v>
      </c>
      <c r="E33" s="115">
        <v>24814.46</v>
      </c>
      <c r="F33" s="61" t="s">
        <v>12</v>
      </c>
    </row>
    <row r="34" spans="2:6">
      <c r="B34" s="113">
        <v>0.40347222222222223</v>
      </c>
      <c r="C34" s="114">
        <v>6</v>
      </c>
      <c r="D34" s="115">
        <v>32.78</v>
      </c>
      <c r="E34" s="115">
        <v>196.68</v>
      </c>
      <c r="F34" s="61" t="s">
        <v>12</v>
      </c>
    </row>
    <row r="35" spans="2:6">
      <c r="B35" s="113">
        <v>0.40792824074074074</v>
      </c>
      <c r="C35" s="114">
        <v>433</v>
      </c>
      <c r="D35" s="115">
        <v>32.78</v>
      </c>
      <c r="E35" s="115">
        <v>14193.74</v>
      </c>
      <c r="F35" s="61" t="s">
        <v>12</v>
      </c>
    </row>
    <row r="36" spans="2:6">
      <c r="B36" s="113">
        <v>0.40930555555555553</v>
      </c>
      <c r="C36" s="114">
        <v>189</v>
      </c>
      <c r="D36" s="115">
        <v>32.74</v>
      </c>
      <c r="E36" s="115">
        <v>6187.8600000000006</v>
      </c>
      <c r="F36" s="61" t="s">
        <v>12</v>
      </c>
    </row>
    <row r="37" spans="2:6">
      <c r="B37" s="113">
        <v>0.40930555555555553</v>
      </c>
      <c r="C37" s="114">
        <v>49</v>
      </c>
      <c r="D37" s="115">
        <v>32.74</v>
      </c>
      <c r="E37" s="115">
        <v>1604.26</v>
      </c>
      <c r="F37" s="61" t="s">
        <v>12</v>
      </c>
    </row>
    <row r="38" spans="2:6">
      <c r="B38" s="113">
        <v>0.41109953703703705</v>
      </c>
      <c r="C38" s="114">
        <v>145</v>
      </c>
      <c r="D38" s="115">
        <v>32.700000000000003</v>
      </c>
      <c r="E38" s="115">
        <v>4741.5</v>
      </c>
      <c r="F38" s="61" t="s">
        <v>12</v>
      </c>
    </row>
    <row r="39" spans="2:6">
      <c r="B39" s="113">
        <v>0.41649305555555555</v>
      </c>
      <c r="C39" s="114">
        <v>314</v>
      </c>
      <c r="D39" s="115">
        <v>32.659999999999997</v>
      </c>
      <c r="E39" s="115">
        <v>10255.24</v>
      </c>
      <c r="F39" s="61" t="s">
        <v>12</v>
      </c>
    </row>
    <row r="40" spans="2:6">
      <c r="B40" s="113">
        <v>0.41649305555555555</v>
      </c>
      <c r="C40" s="114">
        <v>171</v>
      </c>
      <c r="D40" s="115">
        <v>32.659999999999997</v>
      </c>
      <c r="E40" s="115">
        <v>5584.86</v>
      </c>
      <c r="F40" s="61" t="s">
        <v>12</v>
      </c>
    </row>
    <row r="41" spans="2:6">
      <c r="B41" s="113">
        <v>0.41942129629629632</v>
      </c>
      <c r="C41" s="114">
        <v>383</v>
      </c>
      <c r="D41" s="115">
        <v>32.64</v>
      </c>
      <c r="E41" s="115">
        <v>12501.12</v>
      </c>
      <c r="F41" s="61" t="s">
        <v>12</v>
      </c>
    </row>
    <row r="42" spans="2:6">
      <c r="B42" s="113">
        <v>0.42042824074074076</v>
      </c>
      <c r="C42" s="114">
        <v>161</v>
      </c>
      <c r="D42" s="115">
        <v>32.58</v>
      </c>
      <c r="E42" s="115">
        <v>5245.38</v>
      </c>
      <c r="F42" s="61" t="s">
        <v>12</v>
      </c>
    </row>
    <row r="43" spans="2:6">
      <c r="B43" s="113">
        <v>0.42738425925925927</v>
      </c>
      <c r="C43" s="114">
        <v>616</v>
      </c>
      <c r="D43" s="115">
        <v>32.72</v>
      </c>
      <c r="E43" s="115">
        <v>20155.52</v>
      </c>
      <c r="F43" s="61" t="s">
        <v>12</v>
      </c>
    </row>
    <row r="44" spans="2:6">
      <c r="B44" s="113">
        <v>0.42744212962962963</v>
      </c>
      <c r="C44" s="114">
        <v>121</v>
      </c>
      <c r="D44" s="115">
        <v>32.64</v>
      </c>
      <c r="E44" s="115">
        <v>3949.44</v>
      </c>
      <c r="F44" s="61" t="s">
        <v>12</v>
      </c>
    </row>
    <row r="45" spans="2:6">
      <c r="B45" s="113">
        <v>0.44189814814814815</v>
      </c>
      <c r="C45" s="114">
        <v>1027</v>
      </c>
      <c r="D45" s="115">
        <v>32.94</v>
      </c>
      <c r="E45" s="115">
        <v>33829.379999999997</v>
      </c>
      <c r="F45" s="61" t="s">
        <v>12</v>
      </c>
    </row>
    <row r="46" spans="2:6">
      <c r="B46" s="113">
        <v>0.4478240740740741</v>
      </c>
      <c r="C46" s="114">
        <v>526</v>
      </c>
      <c r="D46" s="115">
        <v>33</v>
      </c>
      <c r="E46" s="115">
        <v>17358</v>
      </c>
      <c r="F46" s="61" t="s">
        <v>12</v>
      </c>
    </row>
    <row r="47" spans="2:6">
      <c r="B47" s="113">
        <v>0.45755787037037038</v>
      </c>
      <c r="C47" s="114">
        <v>95</v>
      </c>
      <c r="D47" s="115">
        <v>32.9</v>
      </c>
      <c r="E47" s="115">
        <v>3125.5</v>
      </c>
      <c r="F47" s="61" t="s">
        <v>12</v>
      </c>
    </row>
    <row r="48" spans="2:6">
      <c r="B48" s="113">
        <v>0.45756944444444442</v>
      </c>
      <c r="C48" s="114">
        <v>520</v>
      </c>
      <c r="D48" s="115">
        <v>32.9</v>
      </c>
      <c r="E48" s="115">
        <v>17108</v>
      </c>
      <c r="F48" s="61" t="s">
        <v>12</v>
      </c>
    </row>
    <row r="49" spans="2:6">
      <c r="B49" s="113">
        <v>0.46820601851851851</v>
      </c>
      <c r="C49" s="114">
        <v>151</v>
      </c>
      <c r="D49" s="115">
        <v>32.86</v>
      </c>
      <c r="E49" s="115">
        <v>4961.8599999999997</v>
      </c>
      <c r="F49" s="61" t="s">
        <v>12</v>
      </c>
    </row>
    <row r="50" spans="2:6">
      <c r="B50" s="113">
        <v>0.47085648148148146</v>
      </c>
      <c r="C50" s="114">
        <v>79</v>
      </c>
      <c r="D50" s="115">
        <v>32.840000000000003</v>
      </c>
      <c r="E50" s="115">
        <v>2594.36</v>
      </c>
      <c r="F50" s="61" t="s">
        <v>12</v>
      </c>
    </row>
    <row r="51" spans="2:6">
      <c r="B51" s="113">
        <v>0.47085648148148146</v>
      </c>
      <c r="C51" s="114">
        <v>136</v>
      </c>
      <c r="D51" s="115">
        <v>32.840000000000003</v>
      </c>
      <c r="E51" s="115">
        <v>4466.2400000000007</v>
      </c>
      <c r="F51" s="61" t="s">
        <v>12</v>
      </c>
    </row>
    <row r="52" spans="2:6">
      <c r="B52" s="113">
        <v>0.47184027777777776</v>
      </c>
      <c r="C52" s="114">
        <v>679</v>
      </c>
      <c r="D52" s="115">
        <v>32.76</v>
      </c>
      <c r="E52" s="115">
        <v>22244.039999999997</v>
      </c>
      <c r="F52" s="61" t="s">
        <v>12</v>
      </c>
    </row>
    <row r="53" spans="2:6">
      <c r="B53" s="113">
        <v>0.48953703703703705</v>
      </c>
      <c r="C53" s="114">
        <v>97</v>
      </c>
      <c r="D53" s="115">
        <v>32.92</v>
      </c>
      <c r="E53" s="115">
        <v>3193.2400000000002</v>
      </c>
      <c r="F53" s="61" t="s">
        <v>12</v>
      </c>
    </row>
    <row r="54" spans="2:6">
      <c r="B54" s="113">
        <v>0.48953703703703705</v>
      </c>
      <c r="C54" s="114">
        <v>279</v>
      </c>
      <c r="D54" s="115">
        <v>32.92</v>
      </c>
      <c r="E54" s="115">
        <v>9184.68</v>
      </c>
      <c r="F54" s="61" t="s">
        <v>12</v>
      </c>
    </row>
    <row r="55" spans="2:6">
      <c r="B55" s="113">
        <v>0.48954861111111109</v>
      </c>
      <c r="C55" s="114">
        <v>125</v>
      </c>
      <c r="D55" s="115">
        <v>32.9</v>
      </c>
      <c r="E55" s="115">
        <v>4112.5</v>
      </c>
      <c r="F55" s="61" t="s">
        <v>12</v>
      </c>
    </row>
    <row r="56" spans="2:6">
      <c r="B56" s="113">
        <v>0.48954861111111109</v>
      </c>
      <c r="C56" s="114">
        <v>443</v>
      </c>
      <c r="D56" s="115">
        <v>32.9</v>
      </c>
      <c r="E56" s="115">
        <v>14574.699999999999</v>
      </c>
      <c r="F56" s="61" t="s">
        <v>12</v>
      </c>
    </row>
    <row r="57" spans="2:6">
      <c r="B57" s="113">
        <v>0.49362268518518521</v>
      </c>
      <c r="C57" s="114">
        <v>233</v>
      </c>
      <c r="D57" s="115">
        <v>32.96</v>
      </c>
      <c r="E57" s="115">
        <v>7679.68</v>
      </c>
      <c r="F57" s="61" t="s">
        <v>12</v>
      </c>
    </row>
    <row r="58" spans="2:6">
      <c r="B58" s="113">
        <v>0.49539351851851854</v>
      </c>
      <c r="C58" s="114">
        <v>194</v>
      </c>
      <c r="D58" s="115">
        <v>33.04</v>
      </c>
      <c r="E58" s="115">
        <v>6409.76</v>
      </c>
      <c r="F58" s="61" t="s">
        <v>12</v>
      </c>
    </row>
    <row r="59" spans="2:6">
      <c r="B59" s="113">
        <v>0.50077546296296294</v>
      </c>
      <c r="C59" s="114">
        <v>50</v>
      </c>
      <c r="D59" s="115">
        <v>33.06</v>
      </c>
      <c r="E59" s="115">
        <v>1653</v>
      </c>
      <c r="F59" s="61" t="s">
        <v>12</v>
      </c>
    </row>
    <row r="60" spans="2:6">
      <c r="B60" s="113">
        <v>0.50077546296296294</v>
      </c>
      <c r="C60" s="114">
        <v>190</v>
      </c>
      <c r="D60" s="115">
        <v>33.06</v>
      </c>
      <c r="E60" s="115">
        <v>6281.4000000000005</v>
      </c>
      <c r="F60" s="61" t="s">
        <v>12</v>
      </c>
    </row>
    <row r="61" spans="2:6">
      <c r="B61" s="113">
        <v>0.50317129629629631</v>
      </c>
      <c r="C61" s="114">
        <v>115</v>
      </c>
      <c r="D61" s="115">
        <v>33.08</v>
      </c>
      <c r="E61" s="115">
        <v>3804.2</v>
      </c>
      <c r="F61" s="61" t="s">
        <v>12</v>
      </c>
    </row>
    <row r="62" spans="2:6">
      <c r="B62" s="113">
        <v>0.51019675925925922</v>
      </c>
      <c r="C62" s="114">
        <v>346</v>
      </c>
      <c r="D62" s="115">
        <v>33.020000000000003</v>
      </c>
      <c r="E62" s="115">
        <v>11424.920000000002</v>
      </c>
      <c r="F62" s="61" t="s">
        <v>12</v>
      </c>
    </row>
    <row r="63" spans="2:6">
      <c r="B63" s="113">
        <v>0.51226851851851851</v>
      </c>
      <c r="C63" s="114">
        <v>112</v>
      </c>
      <c r="D63" s="115">
        <v>33.04</v>
      </c>
      <c r="E63" s="115">
        <v>3700.48</v>
      </c>
      <c r="F63" s="61" t="s">
        <v>12</v>
      </c>
    </row>
    <row r="64" spans="2:6">
      <c r="B64" s="113">
        <v>0.52902777777777776</v>
      </c>
      <c r="C64" s="114">
        <v>76</v>
      </c>
      <c r="D64" s="115">
        <v>33.06</v>
      </c>
      <c r="E64" s="115">
        <v>2512.5600000000004</v>
      </c>
      <c r="F64" s="61" t="s">
        <v>12</v>
      </c>
    </row>
    <row r="65" spans="2:6">
      <c r="B65" s="113">
        <v>0.52905092592592595</v>
      </c>
      <c r="C65" s="114">
        <v>104</v>
      </c>
      <c r="D65" s="115">
        <v>33.06</v>
      </c>
      <c r="E65" s="115">
        <v>3438.2400000000002</v>
      </c>
      <c r="F65" s="61" t="s">
        <v>12</v>
      </c>
    </row>
    <row r="66" spans="2:6">
      <c r="B66" s="113">
        <v>0.53004629629629629</v>
      </c>
      <c r="C66" s="114">
        <v>543</v>
      </c>
      <c r="D66" s="115">
        <v>32.979999999999997</v>
      </c>
      <c r="E66" s="115">
        <v>17908.14</v>
      </c>
      <c r="F66" s="61" t="s">
        <v>12</v>
      </c>
    </row>
    <row r="67" spans="2:6">
      <c r="B67" s="113">
        <v>0.53712962962962962</v>
      </c>
      <c r="C67" s="114">
        <v>49</v>
      </c>
      <c r="D67" s="115">
        <v>33.020000000000003</v>
      </c>
      <c r="E67" s="115">
        <v>1617.9800000000002</v>
      </c>
      <c r="F67" s="61" t="s">
        <v>12</v>
      </c>
    </row>
    <row r="68" spans="2:6">
      <c r="B68" s="113">
        <v>0.541412037037037</v>
      </c>
      <c r="C68" s="114">
        <v>189</v>
      </c>
      <c r="D68" s="115">
        <v>33.020000000000003</v>
      </c>
      <c r="E68" s="115">
        <v>6240.7800000000007</v>
      </c>
      <c r="F68" s="61" t="s">
        <v>12</v>
      </c>
    </row>
    <row r="69" spans="2:6">
      <c r="B69" s="113">
        <v>0.541412037037037</v>
      </c>
      <c r="C69" s="114">
        <v>234</v>
      </c>
      <c r="D69" s="115">
        <v>33.020000000000003</v>
      </c>
      <c r="E69" s="115">
        <v>7726.68</v>
      </c>
      <c r="F69" s="61" t="s">
        <v>12</v>
      </c>
    </row>
    <row r="70" spans="2:6">
      <c r="B70" s="113">
        <v>0.54437500000000005</v>
      </c>
      <c r="C70" s="114">
        <v>139</v>
      </c>
      <c r="D70" s="115">
        <v>33.06</v>
      </c>
      <c r="E70" s="115">
        <v>4595.34</v>
      </c>
      <c r="F70" s="61" t="s">
        <v>12</v>
      </c>
    </row>
    <row r="71" spans="2:6">
      <c r="B71" s="113">
        <v>0.54787037037037034</v>
      </c>
      <c r="C71" s="114">
        <v>106</v>
      </c>
      <c r="D71" s="115">
        <v>33.08</v>
      </c>
      <c r="E71" s="115">
        <v>3506.48</v>
      </c>
      <c r="F71" s="61" t="s">
        <v>12</v>
      </c>
    </row>
    <row r="72" spans="2:6">
      <c r="B72" s="113">
        <v>0.55614583333333334</v>
      </c>
      <c r="C72" s="114">
        <v>410</v>
      </c>
      <c r="D72" s="115">
        <v>33.22</v>
      </c>
      <c r="E72" s="115">
        <v>13620.199999999999</v>
      </c>
      <c r="F72" s="61" t="s">
        <v>12</v>
      </c>
    </row>
    <row r="73" spans="2:6">
      <c r="B73" s="113">
        <v>0.56287037037037035</v>
      </c>
      <c r="C73" s="114">
        <v>94</v>
      </c>
      <c r="D73" s="115">
        <v>33.1</v>
      </c>
      <c r="E73" s="115">
        <v>3111.4</v>
      </c>
      <c r="F73" s="61" t="s">
        <v>12</v>
      </c>
    </row>
    <row r="74" spans="2:6">
      <c r="B74" s="113">
        <v>0.56740740740740736</v>
      </c>
      <c r="C74" s="114">
        <v>255</v>
      </c>
      <c r="D74" s="115">
        <v>33.06</v>
      </c>
      <c r="E74" s="115">
        <v>8430.3000000000011</v>
      </c>
      <c r="F74" s="61" t="s">
        <v>12</v>
      </c>
    </row>
    <row r="75" spans="2:6">
      <c r="B75" s="113">
        <v>0.56740740740740736</v>
      </c>
      <c r="C75" s="114">
        <v>139</v>
      </c>
      <c r="D75" s="115">
        <v>33.06</v>
      </c>
      <c r="E75" s="115">
        <v>4595.34</v>
      </c>
      <c r="F75" s="61" t="s">
        <v>12</v>
      </c>
    </row>
    <row r="76" spans="2:6">
      <c r="B76" s="113">
        <v>0.57403935185185184</v>
      </c>
      <c r="C76" s="114">
        <v>97</v>
      </c>
      <c r="D76" s="115">
        <v>33</v>
      </c>
      <c r="E76" s="115">
        <v>3201</v>
      </c>
      <c r="F76" s="61" t="s">
        <v>12</v>
      </c>
    </row>
    <row r="77" spans="2:6">
      <c r="B77" s="113">
        <v>0.57403935185185184</v>
      </c>
      <c r="C77" s="114">
        <v>124</v>
      </c>
      <c r="D77" s="115">
        <v>33</v>
      </c>
      <c r="E77" s="115">
        <v>4092</v>
      </c>
      <c r="F77" s="61" t="s">
        <v>12</v>
      </c>
    </row>
    <row r="78" spans="2:6">
      <c r="B78" s="113">
        <v>0.58362268518518523</v>
      </c>
      <c r="C78" s="114">
        <v>298</v>
      </c>
      <c r="D78" s="115">
        <v>33.119999999999997</v>
      </c>
      <c r="E78" s="115">
        <v>9869.7599999999984</v>
      </c>
      <c r="F78" s="61" t="s">
        <v>12</v>
      </c>
    </row>
    <row r="79" spans="2:6">
      <c r="B79" s="113">
        <v>0.58362268518518523</v>
      </c>
      <c r="C79" s="114">
        <v>82</v>
      </c>
      <c r="D79" s="115">
        <v>33.119999999999997</v>
      </c>
      <c r="E79" s="115">
        <v>2715.8399999999997</v>
      </c>
      <c r="F79" s="61" t="s">
        <v>12</v>
      </c>
    </row>
    <row r="80" spans="2:6">
      <c r="B80" s="113">
        <v>0.58518518518518514</v>
      </c>
      <c r="C80" s="114">
        <v>95</v>
      </c>
      <c r="D80" s="115">
        <v>33.08</v>
      </c>
      <c r="E80" s="115">
        <v>3142.6</v>
      </c>
      <c r="F80" s="61" t="s">
        <v>12</v>
      </c>
    </row>
    <row r="81" spans="2:6">
      <c r="B81" s="113">
        <v>0.59291666666666665</v>
      </c>
      <c r="C81" s="114">
        <v>194</v>
      </c>
      <c r="D81" s="115">
        <v>33.020000000000003</v>
      </c>
      <c r="E81" s="115">
        <v>6405.880000000001</v>
      </c>
      <c r="F81" s="61" t="s">
        <v>12</v>
      </c>
    </row>
    <row r="82" spans="2:6">
      <c r="B82" s="113">
        <v>0.60084490740740737</v>
      </c>
      <c r="C82" s="114">
        <v>401</v>
      </c>
      <c r="D82" s="115">
        <v>33.08</v>
      </c>
      <c r="E82" s="115">
        <v>13265.08</v>
      </c>
      <c r="F82" s="61" t="s">
        <v>12</v>
      </c>
    </row>
    <row r="83" spans="2:6">
      <c r="B83" s="113">
        <v>0.60715277777777776</v>
      </c>
      <c r="C83" s="114">
        <v>93</v>
      </c>
      <c r="D83" s="115">
        <v>33.1</v>
      </c>
      <c r="E83" s="115">
        <v>3078.3</v>
      </c>
      <c r="F83" s="61" t="s">
        <v>12</v>
      </c>
    </row>
    <row r="84" spans="2:6">
      <c r="B84" s="113">
        <v>0.60715277777777776</v>
      </c>
      <c r="C84" s="114">
        <v>30</v>
      </c>
      <c r="D84" s="115">
        <v>33.1</v>
      </c>
      <c r="E84" s="115">
        <v>993</v>
      </c>
      <c r="F84" s="61" t="s">
        <v>12</v>
      </c>
    </row>
    <row r="85" spans="2:6">
      <c r="B85" s="113">
        <v>0.60796296296296293</v>
      </c>
      <c r="C85" s="114">
        <v>20</v>
      </c>
      <c r="D85" s="115">
        <v>33.08</v>
      </c>
      <c r="E85" s="115">
        <v>661.59999999999991</v>
      </c>
      <c r="F85" s="61" t="s">
        <v>12</v>
      </c>
    </row>
    <row r="86" spans="2:6">
      <c r="B86" s="113">
        <v>0.6090740740740741</v>
      </c>
      <c r="C86" s="114">
        <v>86</v>
      </c>
      <c r="D86" s="115">
        <v>33.14</v>
      </c>
      <c r="E86" s="115">
        <v>2850.04</v>
      </c>
      <c r="F86" s="61" t="s">
        <v>12</v>
      </c>
    </row>
    <row r="87" spans="2:6">
      <c r="B87" s="113">
        <v>0.6090740740740741</v>
      </c>
      <c r="C87" s="114">
        <v>105</v>
      </c>
      <c r="D87" s="115">
        <v>33.14</v>
      </c>
      <c r="E87" s="115">
        <v>3479.7000000000003</v>
      </c>
      <c r="F87" s="61" t="s">
        <v>12</v>
      </c>
    </row>
    <row r="88" spans="2:6">
      <c r="B88" s="113">
        <v>0.60930555555555554</v>
      </c>
      <c r="C88" s="114">
        <v>763</v>
      </c>
      <c r="D88" s="115">
        <v>33.119999999999997</v>
      </c>
      <c r="E88" s="115">
        <v>25270.559999999998</v>
      </c>
      <c r="F88" s="61" t="s">
        <v>12</v>
      </c>
    </row>
    <row r="89" spans="2:6">
      <c r="B89" s="113">
        <v>0.61562499999999998</v>
      </c>
      <c r="C89" s="114">
        <v>149</v>
      </c>
      <c r="D89" s="115">
        <v>33.06</v>
      </c>
      <c r="E89" s="115">
        <v>4925.9400000000005</v>
      </c>
      <c r="F89" s="61" t="s">
        <v>12</v>
      </c>
    </row>
    <row r="90" spans="2:6">
      <c r="B90" s="113">
        <v>0.6157407407407407</v>
      </c>
      <c r="C90" s="114">
        <v>400</v>
      </c>
      <c r="D90" s="115">
        <v>33.04</v>
      </c>
      <c r="E90" s="115">
        <v>13216</v>
      </c>
      <c r="F90" s="61" t="s">
        <v>12</v>
      </c>
    </row>
    <row r="91" spans="2:6">
      <c r="B91" s="113">
        <v>0.62162037037037032</v>
      </c>
      <c r="C91" s="114">
        <v>189</v>
      </c>
      <c r="D91" s="115">
        <v>33.08</v>
      </c>
      <c r="E91" s="115">
        <v>6252.12</v>
      </c>
      <c r="F91" s="61" t="s">
        <v>12</v>
      </c>
    </row>
    <row r="92" spans="2:6">
      <c r="B92" s="113">
        <v>0.62165509259259255</v>
      </c>
      <c r="C92" s="114">
        <v>204</v>
      </c>
      <c r="D92" s="115">
        <v>33.06</v>
      </c>
      <c r="E92" s="115">
        <v>6744.2400000000007</v>
      </c>
      <c r="F92" s="61" t="s">
        <v>12</v>
      </c>
    </row>
    <row r="93" spans="2:6">
      <c r="B93" s="113">
        <v>0.63252314814814814</v>
      </c>
      <c r="C93" s="114">
        <v>609</v>
      </c>
      <c r="D93" s="115">
        <v>33.119999999999997</v>
      </c>
      <c r="E93" s="115">
        <v>20170.079999999998</v>
      </c>
      <c r="F93" s="61" t="s">
        <v>12</v>
      </c>
    </row>
    <row r="94" spans="2:6">
      <c r="B94" s="113">
        <v>0.63252314814814814</v>
      </c>
      <c r="C94" s="114">
        <v>611</v>
      </c>
      <c r="D94" s="115">
        <v>33.119999999999997</v>
      </c>
      <c r="E94" s="115">
        <v>20236.32</v>
      </c>
      <c r="F94" s="61" t="s">
        <v>12</v>
      </c>
    </row>
    <row r="95" spans="2:6">
      <c r="B95" s="113">
        <v>0.63836805555555554</v>
      </c>
      <c r="C95" s="114">
        <v>78</v>
      </c>
      <c r="D95" s="115">
        <v>33.08</v>
      </c>
      <c r="E95" s="115">
        <v>2580.2399999999998</v>
      </c>
      <c r="F95" s="61" t="s">
        <v>12</v>
      </c>
    </row>
    <row r="96" spans="2:6">
      <c r="B96" s="113">
        <v>0.63836805555555554</v>
      </c>
      <c r="C96" s="114">
        <v>20</v>
      </c>
      <c r="D96" s="115">
        <v>33.08</v>
      </c>
      <c r="E96" s="115">
        <v>661.59999999999991</v>
      </c>
      <c r="F96" s="61" t="s">
        <v>12</v>
      </c>
    </row>
    <row r="97" spans="2:6">
      <c r="B97" s="113">
        <v>0.63836805555555554</v>
      </c>
      <c r="C97" s="114">
        <v>268</v>
      </c>
      <c r="D97" s="115">
        <v>33.08</v>
      </c>
      <c r="E97" s="115">
        <v>8865.4399999999987</v>
      </c>
      <c r="F97" s="61" t="s">
        <v>12</v>
      </c>
    </row>
    <row r="98" spans="2:6">
      <c r="B98" s="113">
        <v>0.64459490740740744</v>
      </c>
      <c r="C98" s="114">
        <v>254</v>
      </c>
      <c r="D98" s="115">
        <v>33.119999999999997</v>
      </c>
      <c r="E98" s="115">
        <v>8412.48</v>
      </c>
      <c r="F98" s="61" t="s">
        <v>12</v>
      </c>
    </row>
    <row r="99" spans="2:6">
      <c r="B99" s="113">
        <v>0.6462268518518518</v>
      </c>
      <c r="C99" s="114">
        <v>15</v>
      </c>
      <c r="D99" s="115">
        <v>33.14</v>
      </c>
      <c r="E99" s="115">
        <v>497.1</v>
      </c>
      <c r="F99" s="61" t="s">
        <v>12</v>
      </c>
    </row>
    <row r="100" spans="2:6">
      <c r="B100" s="113">
        <v>0.64748842592592593</v>
      </c>
      <c r="C100" s="114">
        <v>186</v>
      </c>
      <c r="D100" s="115">
        <v>33.119999999999997</v>
      </c>
      <c r="E100" s="115">
        <v>6160.32</v>
      </c>
      <c r="F100" s="61" t="s">
        <v>12</v>
      </c>
    </row>
    <row r="101" spans="2:6">
      <c r="B101" s="113">
        <v>0.65378472222222217</v>
      </c>
      <c r="C101" s="114">
        <v>518</v>
      </c>
      <c r="D101" s="115">
        <v>33.14</v>
      </c>
      <c r="E101" s="115">
        <v>17166.52</v>
      </c>
      <c r="F101" s="61" t="s">
        <v>12</v>
      </c>
    </row>
    <row r="102" spans="2:6">
      <c r="B102" s="113">
        <v>0.65811342592592592</v>
      </c>
      <c r="C102" s="114">
        <v>15</v>
      </c>
      <c r="D102" s="115">
        <v>33.22</v>
      </c>
      <c r="E102" s="115">
        <v>498.29999999999995</v>
      </c>
      <c r="F102" s="61" t="s">
        <v>12</v>
      </c>
    </row>
    <row r="103" spans="2:6">
      <c r="B103" s="113">
        <v>0.65811342592592592</v>
      </c>
      <c r="C103" s="114">
        <v>350</v>
      </c>
      <c r="D103" s="115">
        <v>33.22</v>
      </c>
      <c r="E103" s="115">
        <v>11627</v>
      </c>
      <c r="F103" s="61" t="s">
        <v>12</v>
      </c>
    </row>
    <row r="104" spans="2:6">
      <c r="B104" s="113">
        <v>0.6608680555555555</v>
      </c>
      <c r="C104" s="114">
        <v>408</v>
      </c>
      <c r="D104" s="115">
        <v>33.22</v>
      </c>
      <c r="E104" s="115">
        <v>13553.76</v>
      </c>
      <c r="F104" s="61" t="s">
        <v>12</v>
      </c>
    </row>
    <row r="105" spans="2:6">
      <c r="B105" s="113">
        <v>0.66156250000000005</v>
      </c>
      <c r="C105" s="114">
        <v>178</v>
      </c>
      <c r="D105" s="115">
        <v>33.18</v>
      </c>
      <c r="E105" s="115">
        <v>5906.04</v>
      </c>
      <c r="F105" s="61" t="s">
        <v>12</v>
      </c>
    </row>
    <row r="106" spans="2:6">
      <c r="B106" s="113">
        <v>0.66678240740740746</v>
      </c>
      <c r="C106" s="114">
        <v>408</v>
      </c>
      <c r="D106" s="115">
        <v>33.200000000000003</v>
      </c>
      <c r="E106" s="115">
        <v>13545.6</v>
      </c>
      <c r="F106" s="61" t="s">
        <v>12</v>
      </c>
    </row>
    <row r="107" spans="2:6">
      <c r="B107" s="113">
        <v>0.66678240740740746</v>
      </c>
      <c r="C107" s="114">
        <v>19</v>
      </c>
      <c r="D107" s="115">
        <v>33.200000000000003</v>
      </c>
      <c r="E107" s="115">
        <v>630.80000000000007</v>
      </c>
      <c r="F107" s="61" t="s">
        <v>12</v>
      </c>
    </row>
    <row r="108" spans="2:6">
      <c r="B108" s="113">
        <v>0.67347222222222225</v>
      </c>
      <c r="C108" s="114">
        <v>435</v>
      </c>
      <c r="D108" s="115">
        <v>33.14</v>
      </c>
      <c r="E108" s="115">
        <v>14415.9</v>
      </c>
      <c r="F108" s="61" t="s">
        <v>12</v>
      </c>
    </row>
    <row r="109" spans="2:6">
      <c r="B109" s="113">
        <v>0.67640046296296297</v>
      </c>
      <c r="C109" s="114">
        <v>216</v>
      </c>
      <c r="D109" s="115">
        <v>33.119999999999997</v>
      </c>
      <c r="E109" s="115">
        <v>7153.9199999999992</v>
      </c>
      <c r="F109" s="61" t="s">
        <v>12</v>
      </c>
    </row>
    <row r="110" spans="2:6">
      <c r="B110" s="113">
        <v>0.67940972222222218</v>
      </c>
      <c r="C110" s="114">
        <v>188</v>
      </c>
      <c r="D110" s="115">
        <v>33.119999999999997</v>
      </c>
      <c r="E110" s="115">
        <v>6226.5599999999995</v>
      </c>
      <c r="F110" s="61" t="s">
        <v>12</v>
      </c>
    </row>
    <row r="111" spans="2:6">
      <c r="B111" s="113">
        <v>0.68206018518518519</v>
      </c>
      <c r="C111" s="114">
        <v>172</v>
      </c>
      <c r="D111" s="115">
        <v>33.159999999999997</v>
      </c>
      <c r="E111" s="115">
        <v>5703.5199999999995</v>
      </c>
      <c r="F111" s="61" t="s">
        <v>12</v>
      </c>
    </row>
    <row r="112" spans="2:6">
      <c r="B112" s="113">
        <v>0.68752314814814819</v>
      </c>
      <c r="C112" s="114">
        <v>383</v>
      </c>
      <c r="D112" s="115">
        <v>33.159999999999997</v>
      </c>
      <c r="E112" s="115">
        <v>12700.279999999999</v>
      </c>
      <c r="F112" s="61" t="s">
        <v>12</v>
      </c>
    </row>
    <row r="113" spans="2:6">
      <c r="B113" s="113">
        <v>0.69106481481481485</v>
      </c>
      <c r="C113" s="114">
        <v>190</v>
      </c>
      <c r="D113" s="115">
        <v>33.159999999999997</v>
      </c>
      <c r="E113" s="115">
        <v>6300.4</v>
      </c>
      <c r="F113" s="61" t="s">
        <v>12</v>
      </c>
    </row>
    <row r="114" spans="2:6">
      <c r="B114" s="113">
        <v>0.69939814814814816</v>
      </c>
      <c r="C114" s="114">
        <v>5</v>
      </c>
      <c r="D114" s="115">
        <v>33.18</v>
      </c>
      <c r="E114" s="115">
        <v>165.9</v>
      </c>
      <c r="F114" s="61" t="s">
        <v>12</v>
      </c>
    </row>
    <row r="115" spans="2:6">
      <c r="B115" s="113">
        <v>0.70218749999999996</v>
      </c>
      <c r="C115" s="114">
        <v>52</v>
      </c>
      <c r="D115" s="115">
        <v>33.200000000000003</v>
      </c>
      <c r="E115" s="115">
        <v>1726.4</v>
      </c>
      <c r="F115" s="61" t="s">
        <v>12</v>
      </c>
    </row>
    <row r="116" spans="2:6">
      <c r="B116" s="113">
        <v>0.70218749999999996</v>
      </c>
      <c r="C116" s="114">
        <v>400</v>
      </c>
      <c r="D116" s="115">
        <v>33.200000000000003</v>
      </c>
      <c r="E116" s="115">
        <v>13280.000000000002</v>
      </c>
      <c r="F116" s="61" t="s">
        <v>12</v>
      </c>
    </row>
    <row r="117" spans="2:6">
      <c r="B117" s="113">
        <v>0.70218749999999996</v>
      </c>
      <c r="C117" s="114">
        <v>23</v>
      </c>
      <c r="D117" s="115">
        <v>33.200000000000003</v>
      </c>
      <c r="E117" s="115">
        <v>763.6</v>
      </c>
      <c r="F117" s="61" t="s">
        <v>12</v>
      </c>
    </row>
    <row r="118" spans="2:6">
      <c r="B118" s="113">
        <v>0.70464120370370376</v>
      </c>
      <c r="C118" s="114">
        <v>208</v>
      </c>
      <c r="D118" s="115">
        <v>33.18</v>
      </c>
      <c r="E118" s="115">
        <v>6901.44</v>
      </c>
      <c r="F118" s="61" t="s">
        <v>12</v>
      </c>
    </row>
    <row r="119" spans="2:6">
      <c r="B119" s="113">
        <v>0.70464120370370376</v>
      </c>
      <c r="C119" s="114">
        <v>736</v>
      </c>
      <c r="D119" s="115">
        <v>33.18</v>
      </c>
      <c r="E119" s="115">
        <v>24420.48</v>
      </c>
      <c r="F119" s="61" t="s">
        <v>12</v>
      </c>
    </row>
    <row r="120" spans="2:6">
      <c r="B120" s="113">
        <v>0.70707175925925925</v>
      </c>
      <c r="C120" s="114">
        <v>252</v>
      </c>
      <c r="D120" s="115">
        <v>33.14</v>
      </c>
      <c r="E120" s="115">
        <v>8351.2800000000007</v>
      </c>
      <c r="F120" s="61" t="s">
        <v>12</v>
      </c>
    </row>
    <row r="121" spans="2:6">
      <c r="B121" s="113">
        <v>0.7101736111111111</v>
      </c>
      <c r="C121" s="114">
        <v>312</v>
      </c>
      <c r="D121" s="115">
        <v>33.1</v>
      </c>
      <c r="E121" s="115">
        <v>10327.200000000001</v>
      </c>
      <c r="F121" s="61" t="s">
        <v>12</v>
      </c>
    </row>
    <row r="122" spans="2:6">
      <c r="B122" s="113">
        <v>0.71018518518518514</v>
      </c>
      <c r="C122" s="114">
        <v>273</v>
      </c>
      <c r="D122" s="115">
        <v>33.1</v>
      </c>
      <c r="E122" s="115">
        <v>9036.3000000000011</v>
      </c>
      <c r="F122" s="61" t="s">
        <v>12</v>
      </c>
    </row>
    <row r="123" spans="2:6">
      <c r="B123" s="113">
        <v>0.71526620370370375</v>
      </c>
      <c r="C123" s="114">
        <v>98</v>
      </c>
      <c r="D123" s="115">
        <v>33.08</v>
      </c>
      <c r="E123" s="115">
        <v>3241.8399999999997</v>
      </c>
      <c r="F123" s="61" t="s">
        <v>12</v>
      </c>
    </row>
    <row r="124" spans="2:6">
      <c r="B124" s="113">
        <v>0.71526620370370375</v>
      </c>
      <c r="C124" s="114">
        <v>221</v>
      </c>
      <c r="D124" s="115">
        <v>33.08</v>
      </c>
      <c r="E124" s="115">
        <v>7310.6799999999994</v>
      </c>
      <c r="F124" s="61" t="s">
        <v>12</v>
      </c>
    </row>
    <row r="125" spans="2:6">
      <c r="B125" s="113">
        <v>0.71687500000000004</v>
      </c>
      <c r="C125" s="114">
        <v>203</v>
      </c>
      <c r="D125" s="115">
        <v>33.119999999999997</v>
      </c>
      <c r="E125" s="115">
        <v>6723.36</v>
      </c>
      <c r="F125" s="61" t="s">
        <v>12</v>
      </c>
    </row>
    <row r="126" spans="2:6">
      <c r="B126" s="113"/>
      <c r="C126" s="114"/>
      <c r="D126" s="115"/>
      <c r="E126" s="115"/>
      <c r="F126" s="61"/>
    </row>
    <row r="127" spans="2:6">
      <c r="B127" s="113"/>
      <c r="C127" s="114"/>
      <c r="D127" s="115"/>
      <c r="E127" s="115"/>
      <c r="F127" s="61"/>
    </row>
    <row r="128" spans="2:6">
      <c r="B128" s="113"/>
      <c r="C128" s="114"/>
      <c r="D128" s="115"/>
      <c r="E128" s="115"/>
      <c r="F128" s="61"/>
    </row>
    <row r="129" spans="2:6">
      <c r="B129" s="113"/>
      <c r="C129" s="114"/>
      <c r="D129" s="115"/>
      <c r="E129" s="115"/>
      <c r="F129" s="61"/>
    </row>
    <row r="130" spans="2:6">
      <c r="B130" s="113"/>
      <c r="C130" s="114"/>
      <c r="D130" s="115"/>
      <c r="E130" s="115"/>
      <c r="F130" s="61"/>
    </row>
    <row r="131" spans="2:6">
      <c r="B131" s="113"/>
      <c r="C131" s="114"/>
      <c r="D131" s="115"/>
      <c r="E131" s="115"/>
      <c r="F131" s="61"/>
    </row>
    <row r="132" spans="2:6">
      <c r="B132" s="113"/>
      <c r="C132" s="114"/>
      <c r="D132" s="115"/>
      <c r="E132" s="115"/>
      <c r="F132" s="61"/>
    </row>
    <row r="133" spans="2:6">
      <c r="B133" s="113"/>
      <c r="C133" s="114"/>
      <c r="D133" s="115"/>
      <c r="E133" s="115"/>
      <c r="F133" s="61"/>
    </row>
    <row r="134" spans="2:6">
      <c r="B134" s="113"/>
      <c r="C134" s="114"/>
      <c r="D134" s="115"/>
      <c r="E134" s="115"/>
      <c r="F134" s="61"/>
    </row>
    <row r="135" spans="2:6">
      <c r="B135" s="113"/>
      <c r="C135" s="114"/>
      <c r="D135" s="115"/>
      <c r="E135" s="115"/>
      <c r="F135" s="61"/>
    </row>
    <row r="136" spans="2:6">
      <c r="B136" s="113"/>
      <c r="C136" s="114"/>
      <c r="D136" s="115"/>
      <c r="E136" s="115"/>
      <c r="F136" s="61"/>
    </row>
    <row r="137" spans="2:6">
      <c r="B137" s="113"/>
      <c r="C137" s="114"/>
      <c r="D137" s="115"/>
      <c r="E137" s="115"/>
      <c r="F137" s="61"/>
    </row>
    <row r="138" spans="2:6">
      <c r="B138" s="113"/>
      <c r="C138" s="114"/>
      <c r="D138" s="115"/>
      <c r="E138" s="115"/>
      <c r="F138" s="61"/>
    </row>
    <row r="139" spans="2:6">
      <c r="B139" s="113"/>
      <c r="C139" s="114"/>
      <c r="D139" s="115"/>
      <c r="E139" s="115"/>
      <c r="F139" s="61"/>
    </row>
    <row r="140" spans="2:6">
      <c r="B140" s="113"/>
      <c r="C140" s="114"/>
      <c r="D140" s="115"/>
      <c r="E140" s="115"/>
      <c r="F140" s="61"/>
    </row>
    <row r="141" spans="2:6">
      <c r="B141" s="113"/>
      <c r="C141" s="114"/>
      <c r="D141" s="115"/>
      <c r="E141" s="115"/>
      <c r="F141" s="61"/>
    </row>
    <row r="142" spans="2:6">
      <c r="B142" s="113"/>
      <c r="C142" s="114"/>
      <c r="D142" s="115"/>
      <c r="E142" s="115"/>
      <c r="F142" s="61"/>
    </row>
    <row r="143" spans="2:6">
      <c r="B143" s="113"/>
      <c r="C143" s="114"/>
      <c r="D143" s="115"/>
      <c r="E143" s="115"/>
      <c r="F143" s="61"/>
    </row>
    <row r="144" spans="2:6">
      <c r="B144" s="113"/>
      <c r="C144" s="114"/>
      <c r="D144" s="115"/>
      <c r="E144" s="115"/>
      <c r="F144" s="61"/>
    </row>
    <row r="145" spans="2:6">
      <c r="B145" s="113"/>
      <c r="C145" s="114"/>
      <c r="D145" s="115"/>
      <c r="E145" s="115"/>
      <c r="F145" s="61"/>
    </row>
    <row r="146" spans="2:6">
      <c r="B146" s="113"/>
      <c r="C146" s="114"/>
      <c r="D146" s="115"/>
      <c r="E146" s="115"/>
      <c r="F146" s="61"/>
    </row>
    <row r="147" spans="2:6">
      <c r="B147" s="113"/>
      <c r="C147" s="114"/>
      <c r="D147" s="115"/>
      <c r="E147" s="115"/>
      <c r="F147" s="61"/>
    </row>
    <row r="148" spans="2:6">
      <c r="B148" s="113"/>
      <c r="C148" s="114"/>
      <c r="D148" s="115"/>
      <c r="E148" s="115"/>
      <c r="F148" s="61"/>
    </row>
    <row r="149" spans="2:6">
      <c r="B149" s="113"/>
      <c r="C149" s="114"/>
      <c r="D149" s="115"/>
      <c r="E149" s="115"/>
      <c r="F149" s="61"/>
    </row>
    <row r="150" spans="2:6">
      <c r="B150" s="113"/>
      <c r="C150" s="114"/>
      <c r="D150" s="115"/>
      <c r="E150" s="115"/>
      <c r="F150" s="61"/>
    </row>
    <row r="151" spans="2:6">
      <c r="B151" s="113"/>
      <c r="C151" s="114"/>
      <c r="D151" s="115"/>
      <c r="E151" s="115"/>
      <c r="F151" s="61"/>
    </row>
    <row r="152" spans="2:6">
      <c r="B152" s="113"/>
      <c r="C152" s="114"/>
      <c r="D152" s="115"/>
      <c r="E152" s="115"/>
      <c r="F152" s="61"/>
    </row>
    <row r="153" spans="2:6">
      <c r="B153" s="113"/>
      <c r="C153" s="114"/>
      <c r="D153" s="115"/>
      <c r="E153" s="115"/>
      <c r="F153" s="61"/>
    </row>
    <row r="154" spans="2:6">
      <c r="B154" s="113"/>
      <c r="C154" s="114"/>
      <c r="D154" s="115"/>
      <c r="E154" s="115"/>
      <c r="F154" s="61"/>
    </row>
    <row r="155" spans="2:6">
      <c r="B155" s="113"/>
      <c r="C155" s="114"/>
      <c r="D155" s="115"/>
      <c r="E155" s="115"/>
      <c r="F155" s="61"/>
    </row>
    <row r="156" spans="2:6">
      <c r="B156" s="113"/>
      <c r="C156" s="114"/>
      <c r="D156" s="115"/>
      <c r="E156" s="115"/>
      <c r="F156" s="61"/>
    </row>
    <row r="157" spans="2:6">
      <c r="B157" s="113"/>
      <c r="C157" s="114"/>
      <c r="D157" s="115"/>
      <c r="E157" s="115"/>
      <c r="F157" s="61"/>
    </row>
    <row r="158" spans="2:6">
      <c r="B158" s="113"/>
      <c r="C158" s="114"/>
      <c r="D158" s="115"/>
      <c r="E158" s="115"/>
      <c r="F158" s="61"/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5">
      <c r="B165" s="34"/>
      <c r="C165" s="104"/>
      <c r="D165" s="105"/>
      <c r="E165" s="105"/>
      <c r="F165" s="106"/>
    </row>
    <row r="166" spans="2:6" ht="12.5">
      <c r="B166" s="34"/>
      <c r="C166" s="104"/>
      <c r="D166" s="105"/>
      <c r="E166" s="105"/>
      <c r="F166" s="106"/>
    </row>
    <row r="167" spans="2:6" ht="12.5">
      <c r="B167" s="34"/>
      <c r="C167" s="104"/>
      <c r="D167" s="105"/>
      <c r="E167" s="105"/>
      <c r="F167" s="106"/>
    </row>
    <row r="168" spans="2:6" ht="12.5">
      <c r="B168" s="34"/>
      <c r="C168" s="104"/>
      <c r="D168" s="105"/>
      <c r="E168" s="105"/>
      <c r="F168" s="106"/>
    </row>
    <row r="169" spans="2:6" ht="12.5">
      <c r="B169" s="34"/>
      <c r="C169" s="104"/>
      <c r="D169" s="105"/>
      <c r="E169" s="105"/>
      <c r="F169" s="106"/>
    </row>
    <row r="170" spans="2:6" ht="12.5">
      <c r="B170" s="34"/>
      <c r="C170" s="104"/>
      <c r="D170" s="105"/>
      <c r="E170" s="105"/>
      <c r="F170" s="106"/>
    </row>
    <row r="171" spans="2:6" ht="12.5">
      <c r="B171" s="34"/>
      <c r="C171" s="104"/>
      <c r="D171" s="105"/>
      <c r="E171" s="105"/>
      <c r="F171" s="106"/>
    </row>
    <row r="172" spans="2:6" ht="12.5">
      <c r="B172" s="34"/>
      <c r="C172" s="104"/>
      <c r="D172" s="105"/>
      <c r="E172" s="105"/>
      <c r="F172" s="106"/>
    </row>
    <row r="173" spans="2:6" ht="12.5">
      <c r="B173" s="34"/>
      <c r="C173" s="104"/>
      <c r="D173" s="105"/>
      <c r="E173" s="105"/>
      <c r="F173" s="106"/>
    </row>
    <row r="174" spans="2:6" ht="12.5">
      <c r="B174" s="34"/>
      <c r="C174" s="104"/>
      <c r="D174" s="105"/>
      <c r="E174" s="105"/>
      <c r="F174" s="106"/>
    </row>
    <row r="175" spans="2:6" ht="12.5">
      <c r="B175" s="34"/>
      <c r="C175" s="104"/>
      <c r="D175" s="105"/>
      <c r="E175" s="105"/>
      <c r="F175" s="106"/>
    </row>
    <row r="176" spans="2:6" ht="12.5">
      <c r="B176" s="34"/>
      <c r="C176" s="104"/>
      <c r="D176" s="105"/>
      <c r="E176" s="105"/>
      <c r="F176" s="106"/>
    </row>
    <row r="177" spans="2:6" ht="12.5">
      <c r="B177" s="34"/>
      <c r="C177" s="104"/>
      <c r="D177" s="105"/>
      <c r="E177" s="105"/>
      <c r="F177" s="106"/>
    </row>
    <row r="178" spans="2:6" ht="12.5">
      <c r="B178" s="34"/>
      <c r="C178" s="104"/>
      <c r="D178" s="105"/>
      <c r="E178" s="105"/>
      <c r="F178" s="106"/>
    </row>
    <row r="179" spans="2:6" ht="12.5">
      <c r="B179" s="34"/>
      <c r="C179" s="104"/>
      <c r="D179" s="105"/>
      <c r="E179" s="105"/>
      <c r="F179" s="106"/>
    </row>
    <row r="180" spans="2:6" ht="12.5">
      <c r="B180" s="34"/>
      <c r="C180" s="104"/>
      <c r="D180" s="105"/>
      <c r="E180" s="105"/>
      <c r="F180" s="106"/>
    </row>
    <row r="181" spans="2:6" ht="12.5">
      <c r="B181" s="34"/>
      <c r="C181" s="104"/>
      <c r="D181" s="105"/>
      <c r="E181" s="105"/>
      <c r="F181" s="106"/>
    </row>
    <row r="182" spans="2:6" ht="12.5">
      <c r="B182" s="34"/>
      <c r="C182" s="104"/>
      <c r="D182" s="105"/>
      <c r="E182" s="105"/>
      <c r="F182" s="106"/>
    </row>
    <row r="183" spans="2:6" ht="12.5">
      <c r="B183" s="34"/>
      <c r="C183" s="104"/>
      <c r="D183" s="105"/>
      <c r="E183" s="105"/>
      <c r="F183" s="106"/>
    </row>
    <row r="184" spans="2:6" ht="12.5">
      <c r="B184" s="34"/>
      <c r="C184" s="104"/>
      <c r="D184" s="105"/>
      <c r="E184" s="105"/>
      <c r="F184" s="106"/>
    </row>
    <row r="185" spans="2:6" ht="12.5">
      <c r="B185" s="34"/>
      <c r="C185" s="104"/>
      <c r="D185" s="105"/>
      <c r="E185" s="105"/>
      <c r="F185" s="106"/>
    </row>
    <row r="186" spans="2:6" ht="12.5">
      <c r="B186" s="34"/>
      <c r="C186" s="104"/>
      <c r="D186" s="105"/>
      <c r="E186" s="105"/>
      <c r="F186" s="106"/>
    </row>
    <row r="187" spans="2:6" ht="12.5">
      <c r="B187" s="34"/>
      <c r="C187" s="104"/>
      <c r="D187" s="105"/>
      <c r="E187" s="105"/>
      <c r="F187" s="106"/>
    </row>
    <row r="188" spans="2:6" ht="12.5">
      <c r="B188" s="34"/>
      <c r="C188" s="104"/>
      <c r="D188" s="105"/>
      <c r="E188" s="105"/>
      <c r="F188" s="106"/>
    </row>
    <row r="189" spans="2:6" ht="12.5">
      <c r="B189" s="34"/>
      <c r="C189" s="104"/>
      <c r="D189" s="105"/>
      <c r="E189" s="105"/>
      <c r="F189" s="106"/>
    </row>
    <row r="190" spans="2:6" ht="12.5">
      <c r="B190" s="34"/>
      <c r="C190" s="104"/>
      <c r="D190" s="105"/>
      <c r="E190" s="105"/>
      <c r="F190" s="106"/>
    </row>
    <row r="191" spans="2:6" ht="12.5">
      <c r="B191" s="34"/>
      <c r="C191" s="104"/>
      <c r="D191" s="105"/>
      <c r="E191" s="105"/>
      <c r="F191" s="106"/>
    </row>
    <row r="192" spans="2:6" ht="12.5">
      <c r="B192" s="34"/>
      <c r="C192" s="104"/>
      <c r="D192" s="105"/>
      <c r="E192" s="105"/>
      <c r="F192" s="106"/>
    </row>
    <row r="193" spans="2:6" ht="12.5">
      <c r="B193" s="34"/>
      <c r="C193" s="104"/>
      <c r="D193" s="105"/>
      <c r="E193" s="105"/>
      <c r="F193" s="106"/>
    </row>
    <row r="194" spans="2:6" ht="12.5">
      <c r="B194" s="34"/>
      <c r="C194" s="104"/>
      <c r="D194" s="105"/>
      <c r="E194" s="105"/>
      <c r="F194" s="106"/>
    </row>
    <row r="195" spans="2:6" ht="12.5">
      <c r="B195" s="34"/>
      <c r="C195" s="104"/>
      <c r="D195" s="105"/>
      <c r="E195" s="105"/>
      <c r="F195" s="106"/>
    </row>
    <row r="196" spans="2:6" ht="12.5">
      <c r="B196" s="34"/>
      <c r="C196" s="104"/>
      <c r="D196" s="105"/>
      <c r="E196" s="105"/>
      <c r="F196" s="106"/>
    </row>
    <row r="197" spans="2:6" ht="12.5">
      <c r="B197" s="34"/>
      <c r="C197" s="104"/>
      <c r="D197" s="105"/>
      <c r="E197" s="105"/>
      <c r="F197" s="106"/>
    </row>
    <row r="198" spans="2:6" ht="12.5">
      <c r="B198" s="34"/>
      <c r="C198" s="104"/>
      <c r="D198" s="105"/>
      <c r="E198" s="105"/>
      <c r="F198" s="106"/>
    </row>
    <row r="199" spans="2:6" ht="12.5">
      <c r="B199" s="34"/>
      <c r="C199" s="104"/>
      <c r="D199" s="105"/>
      <c r="E199" s="105"/>
      <c r="F199" s="106"/>
    </row>
    <row r="200" spans="2:6" ht="12.5">
      <c r="B200" s="34"/>
      <c r="C200" s="104"/>
      <c r="D200" s="105"/>
      <c r="E200" s="105"/>
      <c r="F200" s="106"/>
    </row>
    <row r="201" spans="2:6" ht="12.5">
      <c r="B201" s="34"/>
      <c r="C201" s="104"/>
      <c r="D201" s="105"/>
      <c r="E201" s="105"/>
      <c r="F201" s="106"/>
    </row>
    <row r="202" spans="2:6" ht="12.5">
      <c r="B202" s="34"/>
      <c r="C202" s="104"/>
      <c r="D202" s="105"/>
      <c r="E202" s="105"/>
      <c r="F202" s="106"/>
    </row>
    <row r="203" spans="2:6" ht="12.5">
      <c r="B203" s="34"/>
      <c r="C203" s="104"/>
      <c r="D203" s="105"/>
      <c r="E203" s="105"/>
      <c r="F203" s="106"/>
    </row>
    <row r="204" spans="2:6" ht="12.5">
      <c r="B204" s="34"/>
      <c r="C204" s="104"/>
      <c r="D204" s="105"/>
      <c r="E204" s="105"/>
      <c r="F204" s="106"/>
    </row>
    <row r="205" spans="2:6" ht="12.5">
      <c r="B205" s="34"/>
      <c r="C205" s="104"/>
      <c r="D205" s="105"/>
      <c r="E205" s="105"/>
      <c r="F205" s="106"/>
    </row>
    <row r="206" spans="2:6" ht="12.5">
      <c r="B206" s="34"/>
      <c r="C206" s="104"/>
      <c r="D206" s="105"/>
      <c r="E206" s="105"/>
      <c r="F206" s="106"/>
    </row>
    <row r="207" spans="2:6" ht="12.5">
      <c r="B207" s="34"/>
      <c r="C207" s="104"/>
      <c r="D207" s="105"/>
      <c r="E207" s="105"/>
      <c r="F207" s="106"/>
    </row>
    <row r="208" spans="2:6" ht="12.5">
      <c r="B208" s="34"/>
      <c r="C208" s="104"/>
      <c r="D208" s="105"/>
      <c r="E208" s="105"/>
      <c r="F208" s="106"/>
    </row>
    <row r="209" spans="2:6" ht="12.5">
      <c r="B209" s="34"/>
      <c r="C209" s="104"/>
      <c r="D209" s="105"/>
      <c r="E209" s="105"/>
      <c r="F209" s="106"/>
    </row>
    <row r="210" spans="2:6" ht="12.5">
      <c r="B210" s="34"/>
      <c r="C210" s="104"/>
      <c r="D210" s="105"/>
      <c r="E210" s="105"/>
      <c r="F210" s="106"/>
    </row>
    <row r="211" spans="2:6" ht="12.5">
      <c r="B211" s="34"/>
      <c r="C211" s="104"/>
      <c r="D211" s="105"/>
      <c r="E211" s="105"/>
      <c r="F211" s="106"/>
    </row>
    <row r="212" spans="2:6" ht="12.5">
      <c r="B212" s="34"/>
      <c r="C212" s="104"/>
      <c r="D212" s="105"/>
      <c r="E212" s="105"/>
      <c r="F212" s="106"/>
    </row>
    <row r="213" spans="2:6" ht="12.5">
      <c r="B213" s="34"/>
      <c r="C213" s="104"/>
      <c r="D213" s="105"/>
      <c r="E213" s="105"/>
      <c r="F213" s="106"/>
    </row>
    <row r="214" spans="2:6" ht="12.5">
      <c r="B214" s="34"/>
      <c r="C214" s="104"/>
      <c r="D214" s="105"/>
      <c r="E214" s="105"/>
      <c r="F214" s="106"/>
    </row>
    <row r="215" spans="2:6" ht="12.5">
      <c r="B215" s="34"/>
      <c r="C215" s="104"/>
      <c r="D215" s="105"/>
      <c r="E215" s="105"/>
      <c r="F215" s="106"/>
    </row>
    <row r="216" spans="2:6" ht="12.5">
      <c r="B216" s="34"/>
      <c r="C216" s="104"/>
      <c r="D216" s="105"/>
      <c r="E216" s="105"/>
      <c r="F216" s="106"/>
    </row>
    <row r="217" spans="2:6" ht="12.5">
      <c r="B217" s="34"/>
      <c r="C217" s="104"/>
      <c r="D217" s="105"/>
      <c r="E217" s="105"/>
      <c r="F217" s="106"/>
    </row>
    <row r="218" spans="2:6" ht="12.5">
      <c r="B218" s="34"/>
      <c r="C218" s="104"/>
      <c r="D218" s="105"/>
      <c r="E218" s="105"/>
      <c r="F218" s="106"/>
    </row>
    <row r="219" spans="2:6" ht="12.5">
      <c r="B219" s="34"/>
      <c r="C219" s="104"/>
      <c r="D219" s="105"/>
      <c r="E219" s="105"/>
      <c r="F219" s="106"/>
    </row>
    <row r="220" spans="2:6" ht="12.5">
      <c r="B220" s="34"/>
      <c r="C220" s="104"/>
      <c r="D220" s="105"/>
      <c r="E220" s="105"/>
      <c r="F220" s="106"/>
    </row>
    <row r="221" spans="2:6" ht="12.5">
      <c r="B221" s="34"/>
      <c r="C221" s="104"/>
      <c r="D221" s="105"/>
      <c r="E221" s="105"/>
      <c r="F221" s="106"/>
    </row>
    <row r="222" spans="2:6" ht="12.5">
      <c r="B222" s="34"/>
      <c r="C222" s="104"/>
      <c r="D222" s="105"/>
      <c r="E222" s="105"/>
      <c r="F222" s="106"/>
    </row>
    <row r="223" spans="2:6" ht="12.5">
      <c r="B223" s="34"/>
      <c r="C223" s="104"/>
      <c r="D223" s="105"/>
      <c r="E223" s="105"/>
      <c r="F223" s="106"/>
    </row>
    <row r="224" spans="2:6" ht="12.5">
      <c r="B224" s="34"/>
      <c r="C224" s="104"/>
      <c r="D224" s="105"/>
      <c r="E224" s="105"/>
      <c r="F224" s="106"/>
    </row>
    <row r="225" spans="2:6" ht="12.5">
      <c r="B225" s="34"/>
      <c r="C225" s="104"/>
      <c r="D225" s="105"/>
      <c r="E225" s="105"/>
      <c r="F225" s="106"/>
    </row>
    <row r="226" spans="2:6" ht="12.5">
      <c r="B226" s="34"/>
      <c r="C226" s="104"/>
      <c r="D226" s="105"/>
      <c r="E226" s="105"/>
      <c r="F226" s="106"/>
    </row>
    <row r="227" spans="2:6" ht="12.5">
      <c r="B227" s="34"/>
      <c r="C227" s="104"/>
      <c r="D227" s="105"/>
      <c r="E227" s="105"/>
      <c r="F227" s="106"/>
    </row>
    <row r="228" spans="2:6" ht="12.5">
      <c r="B228" s="34"/>
      <c r="C228" s="104"/>
      <c r="D228" s="105"/>
      <c r="E228" s="105"/>
      <c r="F228" s="106"/>
    </row>
    <row r="229" spans="2:6" ht="12.5">
      <c r="B229" s="34"/>
      <c r="C229" s="104"/>
      <c r="D229" s="105"/>
      <c r="E229" s="105"/>
      <c r="F229" s="106"/>
    </row>
    <row r="230" spans="2:6" ht="12.5">
      <c r="B230" s="34"/>
      <c r="C230" s="104"/>
      <c r="D230" s="105"/>
      <c r="E230" s="105"/>
      <c r="F230" s="106"/>
    </row>
    <row r="231" spans="2:6" ht="12.5">
      <c r="B231" s="34"/>
      <c r="C231" s="104"/>
      <c r="D231" s="105"/>
      <c r="E231" s="105"/>
      <c r="F231" s="106"/>
    </row>
    <row r="232" spans="2:6" ht="12.5">
      <c r="B232" s="34"/>
      <c r="C232" s="104"/>
      <c r="D232" s="105"/>
      <c r="E232" s="105"/>
      <c r="F232" s="106"/>
    </row>
    <row r="233" spans="2:6" ht="12.5">
      <c r="B233" s="34"/>
      <c r="C233" s="104"/>
      <c r="D233" s="105"/>
      <c r="E233" s="105"/>
      <c r="F233" s="106"/>
    </row>
    <row r="234" spans="2:6" ht="12.5">
      <c r="B234" s="34"/>
      <c r="C234" s="104"/>
      <c r="D234" s="105"/>
      <c r="E234" s="105"/>
      <c r="F234" s="106"/>
    </row>
    <row r="235" spans="2:6" ht="12.5">
      <c r="B235" s="34"/>
      <c r="C235" s="104"/>
      <c r="D235" s="105"/>
      <c r="E235" s="105"/>
      <c r="F235" s="106"/>
    </row>
    <row r="236" spans="2:6" ht="12.5">
      <c r="B236" s="34"/>
      <c r="C236" s="104"/>
      <c r="D236" s="105"/>
      <c r="E236" s="105"/>
      <c r="F236" s="106"/>
    </row>
    <row r="237" spans="2:6" ht="12.5">
      <c r="B237" s="34"/>
      <c r="C237" s="104"/>
      <c r="D237" s="105"/>
      <c r="E237" s="105"/>
      <c r="F237" s="106"/>
    </row>
    <row r="238" spans="2:6" ht="12.5">
      <c r="B238" s="34"/>
      <c r="C238" s="104"/>
      <c r="D238" s="105"/>
      <c r="E238" s="105"/>
      <c r="F238" s="106"/>
    </row>
    <row r="239" spans="2:6" ht="12.5">
      <c r="B239" s="34"/>
      <c r="C239" s="104"/>
      <c r="D239" s="105"/>
      <c r="E239" s="105"/>
      <c r="F239" s="106"/>
    </row>
    <row r="240" spans="2:6" ht="12.5">
      <c r="B240" s="34"/>
      <c r="C240" s="104"/>
      <c r="D240" s="105"/>
      <c r="E240" s="105"/>
      <c r="F240" s="106"/>
    </row>
    <row r="241" spans="2:6" ht="12.5">
      <c r="B241" s="34"/>
      <c r="C241" s="104"/>
      <c r="D241" s="105"/>
      <c r="E241" s="105"/>
      <c r="F241" s="106"/>
    </row>
    <row r="242" spans="2:6" ht="12.5">
      <c r="B242" s="34"/>
      <c r="C242" s="104"/>
      <c r="D242" s="105"/>
      <c r="E242" s="105"/>
      <c r="F242" s="106"/>
    </row>
    <row r="243" spans="2:6" ht="12.5">
      <c r="B243" s="34"/>
      <c r="C243" s="104"/>
      <c r="D243" s="105"/>
      <c r="E243" s="105"/>
      <c r="F243" s="106"/>
    </row>
    <row r="244" spans="2:6" ht="12.5">
      <c r="B244" s="34"/>
      <c r="C244" s="104"/>
      <c r="D244" s="105"/>
      <c r="E244" s="105"/>
      <c r="F244" s="106"/>
    </row>
    <row r="245" spans="2:6" ht="12.5">
      <c r="B245" s="34"/>
      <c r="C245" s="104"/>
      <c r="D245" s="105"/>
      <c r="E245" s="105"/>
      <c r="F245" s="106"/>
    </row>
    <row r="246" spans="2:6" ht="12.5">
      <c r="B246" s="34"/>
      <c r="C246" s="104"/>
      <c r="D246" s="105"/>
      <c r="E246" s="105"/>
      <c r="F246" s="106"/>
    </row>
    <row r="247" spans="2:6" ht="12.5">
      <c r="B247" s="34"/>
      <c r="C247" s="104"/>
      <c r="D247" s="105"/>
      <c r="E247" s="105"/>
      <c r="F247" s="106"/>
    </row>
    <row r="248" spans="2:6" ht="12.5">
      <c r="B248" s="34"/>
      <c r="C248" s="104"/>
      <c r="D248" s="105"/>
      <c r="E248" s="105"/>
      <c r="F248" s="106"/>
    </row>
  </sheetData>
  <conditionalFormatting sqref="D15:D19">
    <cfRule type="expression" dxfId="7" priority="1">
      <formula>$D15&gt;#REF!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DC3A9-2226-47A2-9D24-724CB7C6F673}">
  <dimension ref="B1:L248"/>
  <sheetViews>
    <sheetView workbookViewId="0">
      <selection activeCell="B16" sqref="B16"/>
    </sheetView>
  </sheetViews>
  <sheetFormatPr defaultColWidth="9.453125" defaultRowHeight="11.5"/>
  <cols>
    <col min="1" max="1" width="9.453125" style="67"/>
    <col min="2" max="2" width="17.54296875" style="69" customWidth="1"/>
    <col min="3" max="3" width="16.54296875" style="70" customWidth="1"/>
    <col min="4" max="4" width="17.81640625" style="71" customWidth="1"/>
    <col min="5" max="5" width="16.54296875" style="68" customWidth="1"/>
    <col min="6" max="6" width="20" style="71" bestFit="1" customWidth="1"/>
    <col min="7" max="7" width="8.1796875" style="67" customWidth="1"/>
    <col min="8" max="8" width="26.453125" style="67" bestFit="1" customWidth="1"/>
    <col min="9" max="9" width="20.453125" style="67" bestFit="1" customWidth="1"/>
    <col min="10" max="10" width="18.81640625" style="67" customWidth="1"/>
    <col min="11" max="11" width="17.54296875" style="67" bestFit="1" customWidth="1"/>
    <col min="12" max="16384" width="9.453125" style="67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4.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4.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4.5">
      <c r="B9" s="75"/>
      <c r="C9" s="73"/>
      <c r="D9" s="73"/>
      <c r="E9" s="73"/>
      <c r="F9" s="73"/>
      <c r="G9" s="74"/>
      <c r="I9" s="74"/>
      <c r="J9" s="74"/>
    </row>
    <row r="10" spans="2:10" s="23" customFormat="1" ht="14.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4.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46090</v>
      </c>
      <c r="C15" s="59">
        <f>SUMIF(F21:F5001,F15,C21:C5001)</f>
        <v>28812</v>
      </c>
      <c r="D15" s="60">
        <f>E15/C15</f>
        <v>31.097642648896308</v>
      </c>
      <c r="E15" s="60">
        <f>SUMIF(F21:F5001,F15,E21:E5001)</f>
        <v>895985.28000000038</v>
      </c>
      <c r="F15" s="61" t="s">
        <v>12</v>
      </c>
    </row>
    <row r="16" spans="2:10">
      <c r="B16" s="26">
        <f>B15</f>
        <v>46090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5">
      <c r="B17" s="26">
        <f>B16</f>
        <v>46090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5">
      <c r="B18" s="26">
        <f>B17</f>
        <v>46090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31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3">
      <c r="B21" s="113">
        <v>0.38061342592592595</v>
      </c>
      <c r="C21" s="114">
        <v>1176</v>
      </c>
      <c r="D21" s="115">
        <v>30.28</v>
      </c>
      <c r="E21" s="115">
        <v>35609.279999999999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0.38064814814814812</v>
      </c>
      <c r="C22" s="114">
        <v>287</v>
      </c>
      <c r="D22" s="115">
        <v>30.22</v>
      </c>
      <c r="E22" s="115">
        <v>8673.14</v>
      </c>
      <c r="F22" s="61" t="s">
        <v>12</v>
      </c>
    </row>
    <row r="23" spans="2:12">
      <c r="B23" s="113">
        <v>0.38064814814814812</v>
      </c>
      <c r="C23" s="114">
        <v>51</v>
      </c>
      <c r="D23" s="115">
        <v>30.22</v>
      </c>
      <c r="E23" s="115">
        <v>1541.22</v>
      </c>
      <c r="F23" s="61" t="s">
        <v>12</v>
      </c>
    </row>
    <row r="24" spans="2:12">
      <c r="B24" s="113">
        <v>0.38298611111111114</v>
      </c>
      <c r="C24" s="114">
        <v>422</v>
      </c>
      <c r="D24" s="115">
        <v>30.38</v>
      </c>
      <c r="E24" s="115">
        <v>12820.359999999999</v>
      </c>
      <c r="F24" s="61" t="s">
        <v>12</v>
      </c>
    </row>
    <row r="25" spans="2:12">
      <c r="B25" s="113">
        <v>0.38312499999999999</v>
      </c>
      <c r="C25" s="114">
        <v>147</v>
      </c>
      <c r="D25" s="115">
        <v>30.3</v>
      </c>
      <c r="E25" s="115">
        <v>4454.1000000000004</v>
      </c>
      <c r="F25" s="61" t="s">
        <v>12</v>
      </c>
    </row>
    <row r="26" spans="2:12">
      <c r="B26" s="113">
        <v>0.38429398148148147</v>
      </c>
      <c r="C26" s="114">
        <v>238</v>
      </c>
      <c r="D26" s="115">
        <v>30.3</v>
      </c>
      <c r="E26" s="115">
        <v>7211.4000000000005</v>
      </c>
      <c r="F26" s="61" t="s">
        <v>12</v>
      </c>
    </row>
    <row r="27" spans="2:12">
      <c r="B27" s="113">
        <v>0.38716435185185183</v>
      </c>
      <c r="C27" s="114">
        <v>588</v>
      </c>
      <c r="D27" s="115">
        <v>30.48</v>
      </c>
      <c r="E27" s="115">
        <v>17922.240000000002</v>
      </c>
      <c r="F27" s="61" t="s">
        <v>12</v>
      </c>
    </row>
    <row r="28" spans="2:12">
      <c r="B28" s="113">
        <v>0.3878935185185185</v>
      </c>
      <c r="C28" s="114">
        <v>104</v>
      </c>
      <c r="D28" s="115">
        <v>30.4</v>
      </c>
      <c r="E28" s="115">
        <v>3161.6</v>
      </c>
      <c r="F28" s="61" t="s">
        <v>12</v>
      </c>
    </row>
    <row r="29" spans="2:12">
      <c r="B29" s="113">
        <v>0.39445601851851853</v>
      </c>
      <c r="C29" s="114">
        <v>138</v>
      </c>
      <c r="D29" s="115">
        <v>30.5</v>
      </c>
      <c r="E29" s="115">
        <v>4209</v>
      </c>
      <c r="F29" s="61" t="s">
        <v>12</v>
      </c>
    </row>
    <row r="30" spans="2:12">
      <c r="B30" s="113">
        <v>0.39449074074074075</v>
      </c>
      <c r="C30" s="114">
        <v>950</v>
      </c>
      <c r="D30" s="115">
        <v>30.48</v>
      </c>
      <c r="E30" s="115">
        <v>28956</v>
      </c>
      <c r="F30" s="61" t="s">
        <v>12</v>
      </c>
    </row>
    <row r="31" spans="2:12">
      <c r="B31" s="113">
        <v>0.39578703703703705</v>
      </c>
      <c r="C31" s="114">
        <v>248</v>
      </c>
      <c r="D31" s="115">
        <v>30.46</v>
      </c>
      <c r="E31" s="115">
        <v>7554.08</v>
      </c>
      <c r="F31" s="61" t="s">
        <v>12</v>
      </c>
    </row>
    <row r="32" spans="2:12">
      <c r="B32" s="113">
        <v>0.39966435185185184</v>
      </c>
      <c r="C32" s="114">
        <v>550</v>
      </c>
      <c r="D32" s="115">
        <v>30.5</v>
      </c>
      <c r="E32" s="115">
        <v>16775</v>
      </c>
      <c r="F32" s="61" t="s">
        <v>12</v>
      </c>
    </row>
    <row r="33" spans="2:6">
      <c r="B33" s="113">
        <v>0.40261574074074075</v>
      </c>
      <c r="C33" s="114">
        <v>273</v>
      </c>
      <c r="D33" s="115">
        <v>30.54</v>
      </c>
      <c r="E33" s="115">
        <v>8337.42</v>
      </c>
      <c r="F33" s="61" t="s">
        <v>12</v>
      </c>
    </row>
    <row r="34" spans="2:6">
      <c r="B34" s="113">
        <v>0.40327546296296296</v>
      </c>
      <c r="C34" s="114">
        <v>208</v>
      </c>
      <c r="D34" s="115">
        <v>30.52</v>
      </c>
      <c r="E34" s="115">
        <v>6348.16</v>
      </c>
      <c r="F34" s="61" t="s">
        <v>12</v>
      </c>
    </row>
    <row r="35" spans="2:6">
      <c r="B35" s="113">
        <v>0.4042013888888889</v>
      </c>
      <c r="C35" s="114">
        <v>110</v>
      </c>
      <c r="D35" s="115">
        <v>30.48</v>
      </c>
      <c r="E35" s="115">
        <v>3352.8</v>
      </c>
      <c r="F35" s="61" t="s">
        <v>12</v>
      </c>
    </row>
    <row r="36" spans="2:6">
      <c r="B36" s="113">
        <v>0.4085300925925926</v>
      </c>
      <c r="C36" s="114">
        <v>492</v>
      </c>
      <c r="D36" s="115">
        <v>30.52</v>
      </c>
      <c r="E36" s="115">
        <v>15015.84</v>
      </c>
      <c r="F36" s="61" t="s">
        <v>12</v>
      </c>
    </row>
    <row r="37" spans="2:6">
      <c r="B37" s="113">
        <v>0.41251157407407407</v>
      </c>
      <c r="C37" s="114">
        <v>239</v>
      </c>
      <c r="D37" s="115">
        <v>30.58</v>
      </c>
      <c r="E37" s="115">
        <v>7308.62</v>
      </c>
      <c r="F37" s="61" t="s">
        <v>12</v>
      </c>
    </row>
    <row r="38" spans="2:6">
      <c r="B38" s="113">
        <v>0.41407407407407409</v>
      </c>
      <c r="C38" s="114">
        <v>269</v>
      </c>
      <c r="D38" s="115">
        <v>30.58</v>
      </c>
      <c r="E38" s="115">
        <v>8226.02</v>
      </c>
      <c r="F38" s="61" t="s">
        <v>12</v>
      </c>
    </row>
    <row r="39" spans="2:6">
      <c r="B39" s="113">
        <v>0.419375</v>
      </c>
      <c r="C39" s="114">
        <v>333</v>
      </c>
      <c r="D39" s="115">
        <v>30.72</v>
      </c>
      <c r="E39" s="115">
        <v>10229.76</v>
      </c>
      <c r="F39" s="61" t="s">
        <v>12</v>
      </c>
    </row>
    <row r="40" spans="2:6">
      <c r="B40" s="113">
        <v>0.419375</v>
      </c>
      <c r="C40" s="114">
        <v>261</v>
      </c>
      <c r="D40" s="115">
        <v>30.72</v>
      </c>
      <c r="E40" s="115">
        <v>8017.92</v>
      </c>
      <c r="F40" s="61" t="s">
        <v>12</v>
      </c>
    </row>
    <row r="41" spans="2:6">
      <c r="B41" s="113">
        <v>0.42570601851851853</v>
      </c>
      <c r="C41" s="114">
        <v>358</v>
      </c>
      <c r="D41" s="115">
        <v>30.64</v>
      </c>
      <c r="E41" s="115">
        <v>10969.12</v>
      </c>
      <c r="F41" s="61" t="s">
        <v>12</v>
      </c>
    </row>
    <row r="42" spans="2:6">
      <c r="B42" s="113">
        <v>0.42570601851851853</v>
      </c>
      <c r="C42" s="114">
        <v>98</v>
      </c>
      <c r="D42" s="115">
        <v>30.64</v>
      </c>
      <c r="E42" s="115">
        <v>3002.7200000000003</v>
      </c>
      <c r="F42" s="61" t="s">
        <v>12</v>
      </c>
    </row>
    <row r="43" spans="2:6">
      <c r="B43" s="113">
        <v>0.43473379629629627</v>
      </c>
      <c r="C43" s="114">
        <v>685</v>
      </c>
      <c r="D43" s="115">
        <v>30.74</v>
      </c>
      <c r="E43" s="115">
        <v>21056.899999999998</v>
      </c>
      <c r="F43" s="61" t="s">
        <v>12</v>
      </c>
    </row>
    <row r="44" spans="2:6">
      <c r="B44" s="113">
        <v>0.43734953703703705</v>
      </c>
      <c r="C44" s="114">
        <v>186</v>
      </c>
      <c r="D44" s="115">
        <v>30.7</v>
      </c>
      <c r="E44" s="115">
        <v>5710.2</v>
      </c>
      <c r="F44" s="61" t="s">
        <v>12</v>
      </c>
    </row>
    <row r="45" spans="2:6">
      <c r="B45" s="113">
        <v>0.43931712962962965</v>
      </c>
      <c r="C45" s="114">
        <v>248</v>
      </c>
      <c r="D45" s="115">
        <v>30.68</v>
      </c>
      <c r="E45" s="115">
        <v>7608.64</v>
      </c>
      <c r="F45" s="61" t="s">
        <v>12</v>
      </c>
    </row>
    <row r="46" spans="2:6">
      <c r="B46" s="113">
        <v>0.43938657407407405</v>
      </c>
      <c r="C46" s="114">
        <v>141</v>
      </c>
      <c r="D46" s="115">
        <v>30.66</v>
      </c>
      <c r="E46" s="115">
        <v>4323.0600000000004</v>
      </c>
      <c r="F46" s="61" t="s">
        <v>12</v>
      </c>
    </row>
    <row r="47" spans="2:6">
      <c r="B47" s="113">
        <v>0.44116898148148148</v>
      </c>
      <c r="C47" s="114">
        <v>121</v>
      </c>
      <c r="D47" s="115">
        <v>30.64</v>
      </c>
      <c r="E47" s="115">
        <v>3707.44</v>
      </c>
      <c r="F47" s="61" t="s">
        <v>12</v>
      </c>
    </row>
    <row r="48" spans="2:6">
      <c r="B48" s="113">
        <v>0.44325231481481481</v>
      </c>
      <c r="C48" s="114">
        <v>67</v>
      </c>
      <c r="D48" s="115">
        <v>30.68</v>
      </c>
      <c r="E48" s="115">
        <v>2055.56</v>
      </c>
      <c r="F48" s="61" t="s">
        <v>12</v>
      </c>
    </row>
    <row r="49" spans="2:6">
      <c r="B49" s="113">
        <v>0.44325231481481481</v>
      </c>
      <c r="C49" s="114">
        <v>73</v>
      </c>
      <c r="D49" s="115">
        <v>30.68</v>
      </c>
      <c r="E49" s="115">
        <v>2239.64</v>
      </c>
      <c r="F49" s="61" t="s">
        <v>12</v>
      </c>
    </row>
    <row r="50" spans="2:6">
      <c r="B50" s="113">
        <v>0.44601851851851854</v>
      </c>
      <c r="C50" s="114">
        <v>196</v>
      </c>
      <c r="D50" s="115">
        <v>30.76</v>
      </c>
      <c r="E50" s="115">
        <v>6028.96</v>
      </c>
      <c r="F50" s="61" t="s">
        <v>12</v>
      </c>
    </row>
    <row r="51" spans="2:6">
      <c r="B51" s="113">
        <v>0.44832175925925927</v>
      </c>
      <c r="C51" s="114">
        <v>224</v>
      </c>
      <c r="D51" s="115">
        <v>30.78</v>
      </c>
      <c r="E51" s="115">
        <v>6894.72</v>
      </c>
      <c r="F51" s="61" t="s">
        <v>12</v>
      </c>
    </row>
    <row r="52" spans="2:6">
      <c r="B52" s="113">
        <v>0.44918981481481479</v>
      </c>
      <c r="C52" s="114">
        <v>103</v>
      </c>
      <c r="D52" s="115">
        <v>30.74</v>
      </c>
      <c r="E52" s="115">
        <v>3166.22</v>
      </c>
      <c r="F52" s="61" t="s">
        <v>12</v>
      </c>
    </row>
    <row r="53" spans="2:6">
      <c r="B53" s="113">
        <v>0.45934027777777775</v>
      </c>
      <c r="C53" s="114">
        <v>163</v>
      </c>
      <c r="D53" s="115">
        <v>30.82</v>
      </c>
      <c r="E53" s="115">
        <v>5023.66</v>
      </c>
      <c r="F53" s="61" t="s">
        <v>12</v>
      </c>
    </row>
    <row r="54" spans="2:6">
      <c r="B54" s="113">
        <v>0.45934027777777775</v>
      </c>
      <c r="C54" s="114">
        <v>45</v>
      </c>
      <c r="D54" s="115">
        <v>30.82</v>
      </c>
      <c r="E54" s="115">
        <v>1386.9</v>
      </c>
      <c r="F54" s="61" t="s">
        <v>12</v>
      </c>
    </row>
    <row r="55" spans="2:6">
      <c r="B55" s="113">
        <v>0.45937499999999998</v>
      </c>
      <c r="C55" s="114">
        <v>544</v>
      </c>
      <c r="D55" s="115">
        <v>30.82</v>
      </c>
      <c r="E55" s="115">
        <v>16766.080000000002</v>
      </c>
      <c r="F55" s="61" t="s">
        <v>12</v>
      </c>
    </row>
    <row r="56" spans="2:6">
      <c r="B56" s="113">
        <v>0.46738425925925925</v>
      </c>
      <c r="C56" s="114">
        <v>514</v>
      </c>
      <c r="D56" s="115">
        <v>30.78</v>
      </c>
      <c r="E56" s="115">
        <v>15820.92</v>
      </c>
      <c r="F56" s="61" t="s">
        <v>12</v>
      </c>
    </row>
    <row r="57" spans="2:6">
      <c r="B57" s="113">
        <v>0.47946759259259258</v>
      </c>
      <c r="C57" s="114">
        <v>112</v>
      </c>
      <c r="D57" s="115">
        <v>30.82</v>
      </c>
      <c r="E57" s="115">
        <v>3451.84</v>
      </c>
      <c r="F57" s="61" t="s">
        <v>12</v>
      </c>
    </row>
    <row r="58" spans="2:6">
      <c r="B58" s="113">
        <v>0.47974537037037035</v>
      </c>
      <c r="C58" s="114">
        <v>610</v>
      </c>
      <c r="D58" s="115">
        <v>30.8</v>
      </c>
      <c r="E58" s="115">
        <v>18788</v>
      </c>
      <c r="F58" s="61" t="s">
        <v>12</v>
      </c>
    </row>
    <row r="59" spans="2:6">
      <c r="B59" s="113">
        <v>0.48591435185185183</v>
      </c>
      <c r="C59" s="114">
        <v>158</v>
      </c>
      <c r="D59" s="115">
        <v>30.78</v>
      </c>
      <c r="E59" s="115">
        <v>4863.24</v>
      </c>
      <c r="F59" s="61" t="s">
        <v>12</v>
      </c>
    </row>
    <row r="60" spans="2:6">
      <c r="B60" s="113">
        <v>0.48591435185185183</v>
      </c>
      <c r="C60" s="114">
        <v>268</v>
      </c>
      <c r="D60" s="115">
        <v>30.78</v>
      </c>
      <c r="E60" s="115">
        <v>8249.0400000000009</v>
      </c>
      <c r="F60" s="61" t="s">
        <v>12</v>
      </c>
    </row>
    <row r="61" spans="2:6">
      <c r="B61" s="113">
        <v>0.49403935185185183</v>
      </c>
      <c r="C61" s="114">
        <v>435</v>
      </c>
      <c r="D61" s="115">
        <v>30.82</v>
      </c>
      <c r="E61" s="115">
        <v>13406.7</v>
      </c>
      <c r="F61" s="61" t="s">
        <v>12</v>
      </c>
    </row>
    <row r="62" spans="2:6">
      <c r="B62" s="113">
        <v>0.51057870370370373</v>
      </c>
      <c r="C62" s="114">
        <v>126</v>
      </c>
      <c r="D62" s="115">
        <v>30.94</v>
      </c>
      <c r="E62" s="115">
        <v>3898.44</v>
      </c>
      <c r="F62" s="61" t="s">
        <v>12</v>
      </c>
    </row>
    <row r="63" spans="2:6">
      <c r="B63" s="113">
        <v>0.51057870370370373</v>
      </c>
      <c r="C63" s="114">
        <v>708</v>
      </c>
      <c r="D63" s="115">
        <v>30.94</v>
      </c>
      <c r="E63" s="115">
        <v>21905.52</v>
      </c>
      <c r="F63" s="61" t="s">
        <v>12</v>
      </c>
    </row>
    <row r="64" spans="2:6">
      <c r="B64" s="113">
        <v>0.51836805555555554</v>
      </c>
      <c r="C64" s="114">
        <v>368</v>
      </c>
      <c r="D64" s="115">
        <v>30.94</v>
      </c>
      <c r="E64" s="115">
        <v>11385.92</v>
      </c>
      <c r="F64" s="61" t="s">
        <v>12</v>
      </c>
    </row>
    <row r="65" spans="2:6">
      <c r="B65" s="113">
        <v>0.52153935185185185</v>
      </c>
      <c r="C65" s="114">
        <v>141</v>
      </c>
      <c r="D65" s="115">
        <v>30.92</v>
      </c>
      <c r="E65" s="115">
        <v>4359.72</v>
      </c>
      <c r="F65" s="61" t="s">
        <v>12</v>
      </c>
    </row>
    <row r="66" spans="2:6">
      <c r="B66" s="113">
        <v>0.52642361111111113</v>
      </c>
      <c r="C66" s="114">
        <v>139</v>
      </c>
      <c r="D66" s="115">
        <v>30.96</v>
      </c>
      <c r="E66" s="115">
        <v>4303.4400000000005</v>
      </c>
      <c r="F66" s="61" t="s">
        <v>12</v>
      </c>
    </row>
    <row r="67" spans="2:6">
      <c r="B67" s="113">
        <v>0.52643518518518517</v>
      </c>
      <c r="C67" s="114">
        <v>9</v>
      </c>
      <c r="D67" s="115">
        <v>30.96</v>
      </c>
      <c r="E67" s="115">
        <v>278.64</v>
      </c>
      <c r="F67" s="61" t="s">
        <v>12</v>
      </c>
    </row>
    <row r="68" spans="2:6">
      <c r="B68" s="113">
        <v>0.52812499999999996</v>
      </c>
      <c r="C68" s="114">
        <v>104</v>
      </c>
      <c r="D68" s="115">
        <v>30.94</v>
      </c>
      <c r="E68" s="115">
        <v>3217.76</v>
      </c>
      <c r="F68" s="61" t="s">
        <v>12</v>
      </c>
    </row>
    <row r="69" spans="2:6">
      <c r="B69" s="113">
        <v>0.53450231481481481</v>
      </c>
      <c r="C69" s="114">
        <v>299</v>
      </c>
      <c r="D69" s="115">
        <v>30.98</v>
      </c>
      <c r="E69" s="115">
        <v>9263.02</v>
      </c>
      <c r="F69" s="61" t="s">
        <v>12</v>
      </c>
    </row>
    <row r="70" spans="2:6">
      <c r="B70" s="113">
        <v>0.54166666666666663</v>
      </c>
      <c r="C70" s="114">
        <v>107</v>
      </c>
      <c r="D70" s="115">
        <v>30.96</v>
      </c>
      <c r="E70" s="115">
        <v>3312.7200000000003</v>
      </c>
      <c r="F70" s="61" t="s">
        <v>12</v>
      </c>
    </row>
    <row r="71" spans="2:6">
      <c r="B71" s="113">
        <v>0.54166666666666663</v>
      </c>
      <c r="C71" s="114">
        <v>117</v>
      </c>
      <c r="D71" s="115">
        <v>30.96</v>
      </c>
      <c r="E71" s="115">
        <v>3622.32</v>
      </c>
      <c r="F71" s="61" t="s">
        <v>12</v>
      </c>
    </row>
    <row r="72" spans="2:6">
      <c r="B72" s="113">
        <v>0.54540509259259262</v>
      </c>
      <c r="C72" s="114">
        <v>221</v>
      </c>
      <c r="D72" s="115">
        <v>30.92</v>
      </c>
      <c r="E72" s="115">
        <v>6833.3200000000006</v>
      </c>
      <c r="F72" s="61" t="s">
        <v>12</v>
      </c>
    </row>
    <row r="73" spans="2:6">
      <c r="B73" s="113">
        <v>0.55000000000000004</v>
      </c>
      <c r="C73" s="114">
        <v>102</v>
      </c>
      <c r="D73" s="115">
        <v>30.92</v>
      </c>
      <c r="E73" s="115">
        <v>3153.84</v>
      </c>
      <c r="F73" s="61" t="s">
        <v>12</v>
      </c>
    </row>
    <row r="74" spans="2:6">
      <c r="B74" s="113">
        <v>0.56604166666666667</v>
      </c>
      <c r="C74" s="114">
        <v>755</v>
      </c>
      <c r="D74" s="115">
        <v>31.08</v>
      </c>
      <c r="E74" s="115">
        <v>23465.399999999998</v>
      </c>
      <c r="F74" s="61" t="s">
        <v>12</v>
      </c>
    </row>
    <row r="75" spans="2:6">
      <c r="B75" s="113">
        <v>0.57010416666666663</v>
      </c>
      <c r="C75" s="114">
        <v>172</v>
      </c>
      <c r="D75" s="115">
        <v>31.1</v>
      </c>
      <c r="E75" s="115">
        <v>5349.2</v>
      </c>
      <c r="F75" s="61" t="s">
        <v>12</v>
      </c>
    </row>
    <row r="76" spans="2:6">
      <c r="B76" s="113">
        <v>0.57662037037037039</v>
      </c>
      <c r="C76" s="114">
        <v>101</v>
      </c>
      <c r="D76" s="115">
        <v>31.06</v>
      </c>
      <c r="E76" s="115">
        <v>3137.06</v>
      </c>
      <c r="F76" s="61" t="s">
        <v>12</v>
      </c>
    </row>
    <row r="77" spans="2:6">
      <c r="B77" s="113">
        <v>0.57662037037037039</v>
      </c>
      <c r="C77" s="114">
        <v>128</v>
      </c>
      <c r="D77" s="115">
        <v>31.06</v>
      </c>
      <c r="E77" s="115">
        <v>3975.68</v>
      </c>
      <c r="F77" s="61" t="s">
        <v>12</v>
      </c>
    </row>
    <row r="78" spans="2:6">
      <c r="B78" s="113">
        <v>0.57732638888888888</v>
      </c>
      <c r="C78" s="114">
        <v>121</v>
      </c>
      <c r="D78" s="115">
        <v>31.02</v>
      </c>
      <c r="E78" s="115">
        <v>3753.42</v>
      </c>
      <c r="F78" s="61" t="s">
        <v>12</v>
      </c>
    </row>
    <row r="79" spans="2:6">
      <c r="B79" s="113">
        <v>0.58687500000000004</v>
      </c>
      <c r="C79" s="114">
        <v>367</v>
      </c>
      <c r="D79" s="115">
        <v>31.06</v>
      </c>
      <c r="E79" s="115">
        <v>11399.02</v>
      </c>
      <c r="F79" s="61" t="s">
        <v>12</v>
      </c>
    </row>
    <row r="80" spans="2:6">
      <c r="B80" s="113">
        <v>0.59771990740740744</v>
      </c>
      <c r="C80" s="114">
        <v>405</v>
      </c>
      <c r="D80" s="115">
        <v>31.12</v>
      </c>
      <c r="E80" s="115">
        <v>12603.6</v>
      </c>
      <c r="F80" s="61" t="s">
        <v>12</v>
      </c>
    </row>
    <row r="81" spans="2:6">
      <c r="B81" s="113">
        <v>0.59771990740740744</v>
      </c>
      <c r="C81" s="114">
        <v>125</v>
      </c>
      <c r="D81" s="115">
        <v>31.12</v>
      </c>
      <c r="E81" s="115">
        <v>3890</v>
      </c>
      <c r="F81" s="61" t="s">
        <v>12</v>
      </c>
    </row>
    <row r="82" spans="2:6">
      <c r="B82" s="113">
        <v>0.60276620370370371</v>
      </c>
      <c r="C82" s="114">
        <v>299</v>
      </c>
      <c r="D82" s="115">
        <v>31.12</v>
      </c>
      <c r="E82" s="115">
        <v>9304.880000000001</v>
      </c>
      <c r="F82" s="61" t="s">
        <v>12</v>
      </c>
    </row>
    <row r="83" spans="2:6">
      <c r="B83" s="113">
        <v>0.60440972222222222</v>
      </c>
      <c r="C83" s="114">
        <v>105</v>
      </c>
      <c r="D83" s="115">
        <v>31.1</v>
      </c>
      <c r="E83" s="115">
        <v>3265.5</v>
      </c>
      <c r="F83" s="61" t="s">
        <v>12</v>
      </c>
    </row>
    <row r="84" spans="2:6">
      <c r="B84" s="113">
        <v>0.61174768518518519</v>
      </c>
      <c r="C84" s="114">
        <v>200</v>
      </c>
      <c r="D84" s="115">
        <v>31.3</v>
      </c>
      <c r="E84" s="115">
        <v>6260</v>
      </c>
      <c r="F84" s="61" t="s">
        <v>12</v>
      </c>
    </row>
    <row r="85" spans="2:6">
      <c r="B85" s="113">
        <v>0.61174768518518519</v>
      </c>
      <c r="C85" s="114">
        <v>750</v>
      </c>
      <c r="D85" s="115">
        <v>31.28</v>
      </c>
      <c r="E85" s="115">
        <v>23460</v>
      </c>
      <c r="F85" s="61" t="s">
        <v>12</v>
      </c>
    </row>
    <row r="86" spans="2:6">
      <c r="B86" s="113">
        <v>0.61250000000000004</v>
      </c>
      <c r="C86" s="114">
        <v>122</v>
      </c>
      <c r="D86" s="115">
        <v>31.22</v>
      </c>
      <c r="E86" s="115">
        <v>3808.8399999999997</v>
      </c>
      <c r="F86" s="61" t="s">
        <v>12</v>
      </c>
    </row>
    <row r="87" spans="2:6">
      <c r="B87" s="113">
        <v>0.61523148148148143</v>
      </c>
      <c r="C87" s="114">
        <v>107</v>
      </c>
      <c r="D87" s="115">
        <v>31.22</v>
      </c>
      <c r="E87" s="115">
        <v>3340.54</v>
      </c>
      <c r="F87" s="61" t="s">
        <v>12</v>
      </c>
    </row>
    <row r="88" spans="2:6">
      <c r="B88" s="113">
        <v>0.61523148148148143</v>
      </c>
      <c r="C88" s="114">
        <v>189</v>
      </c>
      <c r="D88" s="115">
        <v>31.22</v>
      </c>
      <c r="E88" s="115">
        <v>5900.58</v>
      </c>
      <c r="F88" s="61" t="s">
        <v>12</v>
      </c>
    </row>
    <row r="89" spans="2:6">
      <c r="B89" s="113">
        <v>0.62009259259259264</v>
      </c>
      <c r="C89" s="114">
        <v>210</v>
      </c>
      <c r="D89" s="115">
        <v>31.22</v>
      </c>
      <c r="E89" s="115">
        <v>6556.2</v>
      </c>
      <c r="F89" s="61" t="s">
        <v>12</v>
      </c>
    </row>
    <row r="90" spans="2:6">
      <c r="B90" s="113">
        <v>0.62009259259259264</v>
      </c>
      <c r="C90" s="114">
        <v>264</v>
      </c>
      <c r="D90" s="115">
        <v>31.22</v>
      </c>
      <c r="E90" s="115">
        <v>8242.08</v>
      </c>
      <c r="F90" s="61" t="s">
        <v>12</v>
      </c>
    </row>
    <row r="91" spans="2:6">
      <c r="B91" s="113">
        <v>0.62084490740740739</v>
      </c>
      <c r="C91" s="114">
        <v>102</v>
      </c>
      <c r="D91" s="115">
        <v>31.18</v>
      </c>
      <c r="E91" s="115">
        <v>3180.36</v>
      </c>
      <c r="F91" s="61" t="s">
        <v>12</v>
      </c>
    </row>
    <row r="92" spans="2:6">
      <c r="B92" s="113">
        <v>0.62340277777777775</v>
      </c>
      <c r="C92" s="114">
        <v>152</v>
      </c>
      <c r="D92" s="115">
        <v>31.2</v>
      </c>
      <c r="E92" s="115">
        <v>4742.3999999999996</v>
      </c>
      <c r="F92" s="61" t="s">
        <v>12</v>
      </c>
    </row>
    <row r="93" spans="2:6">
      <c r="B93" s="113">
        <v>0.62523148148148144</v>
      </c>
      <c r="C93" s="114">
        <v>163</v>
      </c>
      <c r="D93" s="115">
        <v>31.22</v>
      </c>
      <c r="E93" s="115">
        <v>5088.8599999999997</v>
      </c>
      <c r="F93" s="61" t="s">
        <v>12</v>
      </c>
    </row>
    <row r="94" spans="2:6">
      <c r="B94" s="113">
        <v>0.62531250000000005</v>
      </c>
      <c r="C94" s="114">
        <v>20</v>
      </c>
      <c r="D94" s="115">
        <v>31.22</v>
      </c>
      <c r="E94" s="115">
        <v>624.4</v>
      </c>
      <c r="F94" s="61" t="s">
        <v>12</v>
      </c>
    </row>
    <row r="95" spans="2:6">
      <c r="B95" s="113">
        <v>0.6274305555555556</v>
      </c>
      <c r="C95" s="114">
        <v>278</v>
      </c>
      <c r="D95" s="115">
        <v>31.28</v>
      </c>
      <c r="E95" s="115">
        <v>8695.84</v>
      </c>
      <c r="F95" s="61" t="s">
        <v>12</v>
      </c>
    </row>
    <row r="96" spans="2:6">
      <c r="B96" s="113">
        <v>0.62910879629629635</v>
      </c>
      <c r="C96" s="114">
        <v>107</v>
      </c>
      <c r="D96" s="115">
        <v>31.26</v>
      </c>
      <c r="E96" s="115">
        <v>3344.82</v>
      </c>
      <c r="F96" s="61" t="s">
        <v>12</v>
      </c>
    </row>
    <row r="97" spans="2:6">
      <c r="B97" s="113">
        <v>0.63539351851851855</v>
      </c>
      <c r="C97" s="114">
        <v>592</v>
      </c>
      <c r="D97" s="115">
        <v>31.34</v>
      </c>
      <c r="E97" s="115">
        <v>18553.28</v>
      </c>
      <c r="F97" s="61" t="s">
        <v>12</v>
      </c>
    </row>
    <row r="98" spans="2:6">
      <c r="B98" s="113">
        <v>0.63605324074074077</v>
      </c>
      <c r="C98" s="114">
        <v>168</v>
      </c>
      <c r="D98" s="115">
        <v>31.34</v>
      </c>
      <c r="E98" s="115">
        <v>5265.12</v>
      </c>
      <c r="F98" s="61" t="s">
        <v>12</v>
      </c>
    </row>
    <row r="99" spans="2:6">
      <c r="B99" s="113">
        <v>0.63803240740740741</v>
      </c>
      <c r="C99" s="114">
        <v>125</v>
      </c>
      <c r="D99" s="115">
        <v>31.38</v>
      </c>
      <c r="E99" s="115">
        <v>3922.5</v>
      </c>
      <c r="F99" s="61" t="s">
        <v>12</v>
      </c>
    </row>
    <row r="100" spans="2:6">
      <c r="B100" s="113">
        <v>0.63913194444444443</v>
      </c>
      <c r="C100" s="114">
        <v>147</v>
      </c>
      <c r="D100" s="115">
        <v>31.38</v>
      </c>
      <c r="E100" s="115">
        <v>4612.8599999999997</v>
      </c>
      <c r="F100" s="61" t="s">
        <v>12</v>
      </c>
    </row>
    <row r="101" spans="2:6">
      <c r="B101" s="113">
        <v>0.64795138888888892</v>
      </c>
      <c r="C101" s="114">
        <v>701</v>
      </c>
      <c r="D101" s="115">
        <v>31.56</v>
      </c>
      <c r="E101" s="115">
        <v>22123.559999999998</v>
      </c>
      <c r="F101" s="61" t="s">
        <v>12</v>
      </c>
    </row>
    <row r="102" spans="2:6">
      <c r="B102" s="113">
        <v>0.64891203703703704</v>
      </c>
      <c r="C102" s="114">
        <v>110</v>
      </c>
      <c r="D102" s="115">
        <v>31.54</v>
      </c>
      <c r="E102" s="115">
        <v>3469.4</v>
      </c>
      <c r="F102" s="61" t="s">
        <v>12</v>
      </c>
    </row>
    <row r="103" spans="2:6">
      <c r="B103" s="113">
        <v>0.65430555555555558</v>
      </c>
      <c r="C103" s="114">
        <v>490</v>
      </c>
      <c r="D103" s="115">
        <v>31.66</v>
      </c>
      <c r="E103" s="115">
        <v>15513.4</v>
      </c>
      <c r="F103" s="61" t="s">
        <v>12</v>
      </c>
    </row>
    <row r="104" spans="2:6">
      <c r="B104" s="113">
        <v>0.65699074074074071</v>
      </c>
      <c r="C104" s="114">
        <v>272</v>
      </c>
      <c r="D104" s="115">
        <v>31.66</v>
      </c>
      <c r="E104" s="115">
        <v>8611.52</v>
      </c>
      <c r="F104" s="61" t="s">
        <v>12</v>
      </c>
    </row>
    <row r="105" spans="2:6">
      <c r="B105" s="113">
        <v>0.66011574074074075</v>
      </c>
      <c r="C105" s="114">
        <v>215</v>
      </c>
      <c r="D105" s="115">
        <v>31.72</v>
      </c>
      <c r="E105" s="115">
        <v>6819.8</v>
      </c>
      <c r="F105" s="61" t="s">
        <v>12</v>
      </c>
    </row>
    <row r="106" spans="2:6">
      <c r="B106" s="113">
        <v>0.66414351851851849</v>
      </c>
      <c r="C106" s="114">
        <v>447</v>
      </c>
      <c r="D106" s="115">
        <v>31.82</v>
      </c>
      <c r="E106" s="115">
        <v>14223.54</v>
      </c>
      <c r="F106" s="61" t="s">
        <v>12</v>
      </c>
    </row>
    <row r="107" spans="2:6">
      <c r="B107" s="113">
        <v>0.66839120370370375</v>
      </c>
      <c r="C107" s="114">
        <v>199</v>
      </c>
      <c r="D107" s="115">
        <v>31.9</v>
      </c>
      <c r="E107" s="115">
        <v>6348.0999999999995</v>
      </c>
      <c r="F107" s="61" t="s">
        <v>12</v>
      </c>
    </row>
    <row r="108" spans="2:6">
      <c r="B108" s="113">
        <v>0.6698263888888889</v>
      </c>
      <c r="C108" s="114">
        <v>266</v>
      </c>
      <c r="D108" s="115">
        <v>31.86</v>
      </c>
      <c r="E108" s="115">
        <v>8474.76</v>
      </c>
      <c r="F108" s="61" t="s">
        <v>12</v>
      </c>
    </row>
    <row r="109" spans="2:6">
      <c r="B109" s="113">
        <v>0.67025462962962967</v>
      </c>
      <c r="C109" s="114">
        <v>115</v>
      </c>
      <c r="D109" s="115">
        <v>31.86</v>
      </c>
      <c r="E109" s="115">
        <v>3663.9</v>
      </c>
      <c r="F109" s="61" t="s">
        <v>12</v>
      </c>
    </row>
    <row r="110" spans="2:6">
      <c r="B110" s="113">
        <v>0.67212962962962963</v>
      </c>
      <c r="C110" s="114">
        <v>128</v>
      </c>
      <c r="D110" s="115">
        <v>31.92</v>
      </c>
      <c r="E110" s="115">
        <v>4085.76</v>
      </c>
      <c r="F110" s="61" t="s">
        <v>12</v>
      </c>
    </row>
    <row r="111" spans="2:6">
      <c r="B111" s="113">
        <v>0.67496527777777782</v>
      </c>
      <c r="C111" s="114">
        <v>166</v>
      </c>
      <c r="D111" s="115">
        <v>31.92</v>
      </c>
      <c r="E111" s="115">
        <v>5298.72</v>
      </c>
      <c r="F111" s="61" t="s">
        <v>12</v>
      </c>
    </row>
    <row r="112" spans="2:6">
      <c r="B112" s="113">
        <v>0.67828703703703708</v>
      </c>
      <c r="C112" s="114">
        <v>151</v>
      </c>
      <c r="D112" s="115">
        <v>31.92</v>
      </c>
      <c r="E112" s="115">
        <v>4819.92</v>
      </c>
      <c r="F112" s="61" t="s">
        <v>12</v>
      </c>
    </row>
    <row r="113" spans="2:6">
      <c r="B113" s="113">
        <v>0.67828703703703708</v>
      </c>
      <c r="C113" s="114">
        <v>254</v>
      </c>
      <c r="D113" s="115">
        <v>31.92</v>
      </c>
      <c r="E113" s="115">
        <v>8107.68</v>
      </c>
      <c r="F113" s="61" t="s">
        <v>12</v>
      </c>
    </row>
    <row r="114" spans="2:6">
      <c r="B114" s="113">
        <v>0.68277777777777782</v>
      </c>
      <c r="C114" s="114">
        <v>207</v>
      </c>
      <c r="D114" s="115">
        <v>31.98</v>
      </c>
      <c r="E114" s="115">
        <v>6619.86</v>
      </c>
      <c r="F114" s="61" t="s">
        <v>12</v>
      </c>
    </row>
    <row r="115" spans="2:6">
      <c r="B115" s="113">
        <v>0.68607638888888889</v>
      </c>
      <c r="C115" s="114">
        <v>449</v>
      </c>
      <c r="D115" s="115">
        <v>31.98</v>
      </c>
      <c r="E115" s="115">
        <v>14359.02</v>
      </c>
      <c r="F115" s="61" t="s">
        <v>12</v>
      </c>
    </row>
    <row r="116" spans="2:6">
      <c r="B116" s="113">
        <v>0.69587962962962968</v>
      </c>
      <c r="C116" s="114">
        <v>71</v>
      </c>
      <c r="D116" s="115">
        <v>32.08</v>
      </c>
      <c r="E116" s="115">
        <v>2277.6799999999998</v>
      </c>
      <c r="F116" s="61" t="s">
        <v>12</v>
      </c>
    </row>
    <row r="117" spans="2:6">
      <c r="B117" s="113">
        <v>0.69587962962962968</v>
      </c>
      <c r="C117" s="114">
        <v>94</v>
      </c>
      <c r="D117" s="115">
        <v>32.08</v>
      </c>
      <c r="E117" s="115">
        <v>3015.52</v>
      </c>
      <c r="F117" s="61" t="s">
        <v>12</v>
      </c>
    </row>
    <row r="118" spans="2:6">
      <c r="B118" s="113">
        <v>0.69587962962962968</v>
      </c>
      <c r="C118" s="114">
        <v>74</v>
      </c>
      <c r="D118" s="115">
        <v>32.08</v>
      </c>
      <c r="E118" s="115">
        <v>2373.92</v>
      </c>
      <c r="F118" s="61" t="s">
        <v>12</v>
      </c>
    </row>
    <row r="119" spans="2:6">
      <c r="B119" s="113">
        <v>0.69981481481481478</v>
      </c>
      <c r="C119" s="114">
        <v>278</v>
      </c>
      <c r="D119" s="115">
        <v>32.020000000000003</v>
      </c>
      <c r="E119" s="115">
        <v>8901.5600000000013</v>
      </c>
      <c r="F119" s="61" t="s">
        <v>12</v>
      </c>
    </row>
    <row r="120" spans="2:6">
      <c r="B120" s="113">
        <v>0.69986111111111116</v>
      </c>
      <c r="C120" s="114">
        <v>738</v>
      </c>
      <c r="D120" s="115">
        <v>32</v>
      </c>
      <c r="E120" s="115">
        <v>23616</v>
      </c>
      <c r="F120" s="61" t="s">
        <v>12</v>
      </c>
    </row>
    <row r="121" spans="2:6">
      <c r="B121" s="113">
        <v>0.7008564814814815</v>
      </c>
      <c r="C121" s="114">
        <v>142</v>
      </c>
      <c r="D121" s="115">
        <v>31.96</v>
      </c>
      <c r="E121" s="115">
        <v>4538.32</v>
      </c>
      <c r="F121" s="61" t="s">
        <v>12</v>
      </c>
    </row>
    <row r="122" spans="2:6">
      <c r="B122" s="113">
        <v>0.70209490740740743</v>
      </c>
      <c r="C122" s="114">
        <v>122</v>
      </c>
      <c r="D122" s="115">
        <v>31.92</v>
      </c>
      <c r="E122" s="115">
        <v>3894.2400000000002</v>
      </c>
      <c r="F122" s="61" t="s">
        <v>12</v>
      </c>
    </row>
    <row r="123" spans="2:6">
      <c r="B123" s="113">
        <v>0.7056365740740741</v>
      </c>
      <c r="C123" s="114">
        <v>375</v>
      </c>
      <c r="D123" s="115">
        <v>31.96</v>
      </c>
      <c r="E123" s="115">
        <v>11985</v>
      </c>
      <c r="F123" s="61" t="s">
        <v>12</v>
      </c>
    </row>
    <row r="124" spans="2:6">
      <c r="B124" s="113">
        <v>0.70861111111111108</v>
      </c>
      <c r="C124" s="114">
        <v>273</v>
      </c>
      <c r="D124" s="115">
        <v>32.04</v>
      </c>
      <c r="E124" s="115">
        <v>8746.92</v>
      </c>
      <c r="F124" s="61" t="s">
        <v>12</v>
      </c>
    </row>
    <row r="125" spans="2:6">
      <c r="B125" s="113">
        <v>0.71255787037037033</v>
      </c>
      <c r="C125" s="114">
        <v>701</v>
      </c>
      <c r="D125" s="115">
        <v>32.119999999999997</v>
      </c>
      <c r="E125" s="115">
        <v>22516.12</v>
      </c>
      <c r="F125" s="61" t="s">
        <v>12</v>
      </c>
    </row>
    <row r="126" spans="2:6">
      <c r="B126" s="113">
        <v>0.71491898148148147</v>
      </c>
      <c r="C126" s="114">
        <v>133</v>
      </c>
      <c r="D126" s="115">
        <v>32.1</v>
      </c>
      <c r="E126" s="115">
        <v>4269.3</v>
      </c>
      <c r="F126" s="61" t="s">
        <v>12</v>
      </c>
    </row>
    <row r="127" spans="2:6">
      <c r="B127" s="113">
        <v>0.71537037037037032</v>
      </c>
      <c r="C127" s="114">
        <v>331</v>
      </c>
      <c r="D127" s="115">
        <v>32.06</v>
      </c>
      <c r="E127" s="115">
        <v>10611.86</v>
      </c>
      <c r="F127" s="61" t="s">
        <v>12</v>
      </c>
    </row>
    <row r="128" spans="2:6">
      <c r="B128" s="113">
        <v>0.71767361111111116</v>
      </c>
      <c r="C128" s="114">
        <v>125</v>
      </c>
      <c r="D128" s="115">
        <v>31.98</v>
      </c>
      <c r="E128" s="115">
        <v>3997.5</v>
      </c>
      <c r="F128" s="61" t="s">
        <v>12</v>
      </c>
    </row>
    <row r="129" spans="2:6">
      <c r="B129" s="113">
        <v>0.71791666666666665</v>
      </c>
      <c r="C129" s="114">
        <v>37</v>
      </c>
      <c r="D129" s="115">
        <v>31.94</v>
      </c>
      <c r="E129" s="115">
        <v>1181.78</v>
      </c>
      <c r="F129" s="61" t="s">
        <v>12</v>
      </c>
    </row>
    <row r="130" spans="2:6">
      <c r="B130" s="113"/>
      <c r="C130" s="114"/>
      <c r="D130" s="115"/>
      <c r="E130" s="115"/>
      <c r="F130" s="61"/>
    </row>
    <row r="131" spans="2:6">
      <c r="B131" s="113"/>
      <c r="C131" s="114"/>
      <c r="D131" s="115"/>
      <c r="E131" s="115"/>
      <c r="F131" s="61"/>
    </row>
    <row r="132" spans="2:6">
      <c r="B132" s="113"/>
      <c r="C132" s="114"/>
      <c r="D132" s="115"/>
      <c r="E132" s="115"/>
      <c r="F132" s="61"/>
    </row>
    <row r="133" spans="2:6">
      <c r="B133" s="113"/>
      <c r="C133" s="114"/>
      <c r="D133" s="115"/>
      <c r="E133" s="115"/>
      <c r="F133" s="61"/>
    </row>
    <row r="134" spans="2:6">
      <c r="B134" s="113"/>
      <c r="C134" s="114"/>
      <c r="D134" s="115"/>
      <c r="E134" s="115"/>
      <c r="F134" s="61"/>
    </row>
    <row r="135" spans="2:6">
      <c r="B135" s="113"/>
      <c r="C135" s="114"/>
      <c r="D135" s="115"/>
      <c r="E135" s="115"/>
      <c r="F135" s="61"/>
    </row>
    <row r="136" spans="2:6">
      <c r="B136" s="113"/>
      <c r="C136" s="114"/>
      <c r="D136" s="115"/>
      <c r="E136" s="115"/>
      <c r="F136" s="61"/>
    </row>
    <row r="137" spans="2:6">
      <c r="B137" s="113"/>
      <c r="C137" s="114"/>
      <c r="D137" s="115"/>
      <c r="E137" s="115"/>
      <c r="F137" s="61"/>
    </row>
    <row r="138" spans="2:6">
      <c r="B138" s="113"/>
      <c r="C138" s="114"/>
      <c r="D138" s="115"/>
      <c r="E138" s="115"/>
      <c r="F138" s="61"/>
    </row>
    <row r="139" spans="2:6">
      <c r="B139" s="113"/>
      <c r="C139" s="114"/>
      <c r="D139" s="115"/>
      <c r="E139" s="115"/>
      <c r="F139" s="61"/>
    </row>
    <row r="140" spans="2:6">
      <c r="B140" s="113"/>
      <c r="C140" s="114"/>
      <c r="D140" s="115"/>
      <c r="E140" s="115"/>
      <c r="F140" s="61"/>
    </row>
    <row r="141" spans="2:6">
      <c r="B141" s="113"/>
      <c r="C141" s="114"/>
      <c r="D141" s="115"/>
      <c r="E141" s="115"/>
      <c r="F141" s="61"/>
    </row>
    <row r="142" spans="2:6">
      <c r="B142" s="113"/>
      <c r="C142" s="114"/>
      <c r="D142" s="115"/>
      <c r="E142" s="115"/>
      <c r="F142" s="61"/>
    </row>
    <row r="143" spans="2:6">
      <c r="B143" s="113"/>
      <c r="C143" s="114"/>
      <c r="D143" s="115"/>
      <c r="E143" s="115"/>
      <c r="F143" s="61"/>
    </row>
    <row r="144" spans="2:6">
      <c r="B144" s="113"/>
      <c r="C144" s="114"/>
      <c r="D144" s="115"/>
      <c r="E144" s="115"/>
      <c r="F144" s="61"/>
    </row>
    <row r="145" spans="2:6">
      <c r="B145" s="113"/>
      <c r="C145" s="114"/>
      <c r="D145" s="115"/>
      <c r="E145" s="115"/>
      <c r="F145" s="61"/>
    </row>
    <row r="146" spans="2:6">
      <c r="B146" s="113"/>
      <c r="C146" s="114"/>
      <c r="D146" s="115"/>
      <c r="E146" s="115"/>
      <c r="F146" s="61"/>
    </row>
    <row r="147" spans="2:6">
      <c r="B147" s="113"/>
      <c r="C147" s="114"/>
      <c r="D147" s="115"/>
      <c r="E147" s="115"/>
      <c r="F147" s="61"/>
    </row>
    <row r="148" spans="2:6">
      <c r="B148" s="113"/>
      <c r="C148" s="114"/>
      <c r="D148" s="115"/>
      <c r="E148" s="115"/>
      <c r="F148" s="61"/>
    </row>
    <row r="149" spans="2:6">
      <c r="B149" s="113"/>
      <c r="C149" s="114"/>
      <c r="D149" s="115"/>
      <c r="E149" s="115"/>
      <c r="F149" s="61"/>
    </row>
    <row r="150" spans="2:6">
      <c r="B150" s="113"/>
      <c r="C150" s="114"/>
      <c r="D150" s="115"/>
      <c r="E150" s="115"/>
      <c r="F150" s="61"/>
    </row>
    <row r="151" spans="2:6">
      <c r="B151" s="113"/>
      <c r="C151" s="114"/>
      <c r="D151" s="115"/>
      <c r="E151" s="115"/>
      <c r="F151" s="61"/>
    </row>
    <row r="152" spans="2:6">
      <c r="B152" s="113"/>
      <c r="C152" s="114"/>
      <c r="D152" s="115"/>
      <c r="E152" s="115"/>
      <c r="F152" s="61"/>
    </row>
    <row r="153" spans="2:6">
      <c r="B153" s="113"/>
      <c r="C153" s="114"/>
      <c r="D153" s="115"/>
      <c r="E153" s="115"/>
      <c r="F153" s="61"/>
    </row>
    <row r="154" spans="2:6">
      <c r="B154" s="113"/>
      <c r="C154" s="114"/>
      <c r="D154" s="115"/>
      <c r="E154" s="115"/>
      <c r="F154" s="61"/>
    </row>
    <row r="155" spans="2:6">
      <c r="B155" s="113"/>
      <c r="C155" s="114"/>
      <c r="D155" s="115"/>
      <c r="E155" s="115"/>
      <c r="F155" s="61"/>
    </row>
    <row r="156" spans="2:6">
      <c r="B156" s="113"/>
      <c r="C156" s="114"/>
      <c r="D156" s="115"/>
      <c r="E156" s="115"/>
      <c r="F156" s="61"/>
    </row>
    <row r="157" spans="2:6">
      <c r="B157" s="113"/>
      <c r="C157" s="114"/>
      <c r="D157" s="115"/>
      <c r="E157" s="115"/>
      <c r="F157" s="61"/>
    </row>
    <row r="158" spans="2:6">
      <c r="B158" s="113"/>
      <c r="C158" s="114"/>
      <c r="D158" s="115"/>
      <c r="E158" s="115"/>
      <c r="F158" s="61"/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5">
      <c r="B165" s="34"/>
      <c r="C165" s="104"/>
      <c r="D165" s="105"/>
      <c r="E165" s="105"/>
      <c r="F165" s="106"/>
    </row>
    <row r="166" spans="2:6" ht="12.5">
      <c r="B166" s="34"/>
      <c r="C166" s="104"/>
      <c r="D166" s="105"/>
      <c r="E166" s="105"/>
      <c r="F166" s="106"/>
    </row>
    <row r="167" spans="2:6" ht="12.5">
      <c r="B167" s="34"/>
      <c r="C167" s="104"/>
      <c r="D167" s="105"/>
      <c r="E167" s="105"/>
      <c r="F167" s="106"/>
    </row>
    <row r="168" spans="2:6" ht="12.5">
      <c r="B168" s="34"/>
      <c r="C168" s="104"/>
      <c r="D168" s="105"/>
      <c r="E168" s="105"/>
      <c r="F168" s="106"/>
    </row>
    <row r="169" spans="2:6" ht="12.5">
      <c r="B169" s="34"/>
      <c r="C169" s="104"/>
      <c r="D169" s="105"/>
      <c r="E169" s="105"/>
      <c r="F169" s="106"/>
    </row>
    <row r="170" spans="2:6" ht="12.5">
      <c r="B170" s="34"/>
      <c r="C170" s="104"/>
      <c r="D170" s="105"/>
      <c r="E170" s="105"/>
      <c r="F170" s="106"/>
    </row>
    <row r="171" spans="2:6" ht="12.5">
      <c r="B171" s="34"/>
      <c r="C171" s="104"/>
      <c r="D171" s="105"/>
      <c r="E171" s="105"/>
      <c r="F171" s="106"/>
    </row>
    <row r="172" spans="2:6" ht="12.5">
      <c r="B172" s="34"/>
      <c r="C172" s="104"/>
      <c r="D172" s="105"/>
      <c r="E172" s="105"/>
      <c r="F172" s="106"/>
    </row>
    <row r="173" spans="2:6" ht="12.5">
      <c r="B173" s="34"/>
      <c r="C173" s="104"/>
      <c r="D173" s="105"/>
      <c r="E173" s="105"/>
      <c r="F173" s="106"/>
    </row>
    <row r="174" spans="2:6" ht="12.5">
      <c r="B174" s="34"/>
      <c r="C174" s="104"/>
      <c r="D174" s="105"/>
      <c r="E174" s="105"/>
      <c r="F174" s="106"/>
    </row>
    <row r="175" spans="2:6" ht="12.5">
      <c r="B175" s="34"/>
      <c r="C175" s="104"/>
      <c r="D175" s="105"/>
      <c r="E175" s="105"/>
      <c r="F175" s="106"/>
    </row>
    <row r="176" spans="2:6" ht="12.5">
      <c r="B176" s="34"/>
      <c r="C176" s="104"/>
      <c r="D176" s="105"/>
      <c r="E176" s="105"/>
      <c r="F176" s="106"/>
    </row>
    <row r="177" spans="2:6" ht="12.5">
      <c r="B177" s="34"/>
      <c r="C177" s="104"/>
      <c r="D177" s="105"/>
      <c r="E177" s="105"/>
      <c r="F177" s="106"/>
    </row>
    <row r="178" spans="2:6" ht="12.5">
      <c r="B178" s="34"/>
      <c r="C178" s="104"/>
      <c r="D178" s="105"/>
      <c r="E178" s="105"/>
      <c r="F178" s="106"/>
    </row>
    <row r="179" spans="2:6" ht="12.5">
      <c r="B179" s="34"/>
      <c r="C179" s="104"/>
      <c r="D179" s="105"/>
      <c r="E179" s="105"/>
      <c r="F179" s="106"/>
    </row>
    <row r="180" spans="2:6" ht="12.5">
      <c r="B180" s="34"/>
      <c r="C180" s="104"/>
      <c r="D180" s="105"/>
      <c r="E180" s="105"/>
      <c r="F180" s="106"/>
    </row>
    <row r="181" spans="2:6" ht="12.5">
      <c r="B181" s="34"/>
      <c r="C181" s="104"/>
      <c r="D181" s="105"/>
      <c r="E181" s="105"/>
      <c r="F181" s="106"/>
    </row>
    <row r="182" spans="2:6" ht="12.5">
      <c r="B182" s="34"/>
      <c r="C182" s="104"/>
      <c r="D182" s="105"/>
      <c r="E182" s="105"/>
      <c r="F182" s="106"/>
    </row>
    <row r="183" spans="2:6" ht="12.5">
      <c r="B183" s="34"/>
      <c r="C183" s="104"/>
      <c r="D183" s="105"/>
      <c r="E183" s="105"/>
      <c r="F183" s="106"/>
    </row>
    <row r="184" spans="2:6" ht="12.5">
      <c r="B184" s="34"/>
      <c r="C184" s="104"/>
      <c r="D184" s="105"/>
      <c r="E184" s="105"/>
      <c r="F184" s="106"/>
    </row>
    <row r="185" spans="2:6" ht="12.5">
      <c r="B185" s="34"/>
      <c r="C185" s="104"/>
      <c r="D185" s="105"/>
      <c r="E185" s="105"/>
      <c r="F185" s="106"/>
    </row>
    <row r="186" spans="2:6" ht="12.5">
      <c r="B186" s="34"/>
      <c r="C186" s="104"/>
      <c r="D186" s="105"/>
      <c r="E186" s="105"/>
      <c r="F186" s="106"/>
    </row>
    <row r="187" spans="2:6" ht="12.5">
      <c r="B187" s="34"/>
      <c r="C187" s="104"/>
      <c r="D187" s="105"/>
      <c r="E187" s="105"/>
      <c r="F187" s="106"/>
    </row>
    <row r="188" spans="2:6" ht="12.5">
      <c r="B188" s="34"/>
      <c r="C188" s="104"/>
      <c r="D188" s="105"/>
      <c r="E188" s="105"/>
      <c r="F188" s="106"/>
    </row>
    <row r="189" spans="2:6" ht="12.5">
      <c r="B189" s="34"/>
      <c r="C189" s="104"/>
      <c r="D189" s="105"/>
      <c r="E189" s="105"/>
      <c r="F189" s="106"/>
    </row>
    <row r="190" spans="2:6" ht="12.5">
      <c r="B190" s="34"/>
      <c r="C190" s="104"/>
      <c r="D190" s="105"/>
      <c r="E190" s="105"/>
      <c r="F190" s="106"/>
    </row>
    <row r="191" spans="2:6" ht="12.5">
      <c r="B191" s="34"/>
      <c r="C191" s="104"/>
      <c r="D191" s="105"/>
      <c r="E191" s="105"/>
      <c r="F191" s="106"/>
    </row>
    <row r="192" spans="2:6" ht="12.5">
      <c r="B192" s="34"/>
      <c r="C192" s="104"/>
      <c r="D192" s="105"/>
      <c r="E192" s="105"/>
      <c r="F192" s="106"/>
    </row>
    <row r="193" spans="2:6" ht="12.5">
      <c r="B193" s="34"/>
      <c r="C193" s="104"/>
      <c r="D193" s="105"/>
      <c r="E193" s="105"/>
      <c r="F193" s="106"/>
    </row>
    <row r="194" spans="2:6" ht="12.5">
      <c r="B194" s="34"/>
      <c r="C194" s="104"/>
      <c r="D194" s="105"/>
      <c r="E194" s="105"/>
      <c r="F194" s="106"/>
    </row>
    <row r="195" spans="2:6" ht="12.5">
      <c r="B195" s="34"/>
      <c r="C195" s="104"/>
      <c r="D195" s="105"/>
      <c r="E195" s="105"/>
      <c r="F195" s="106"/>
    </row>
    <row r="196" spans="2:6" ht="12.5">
      <c r="B196" s="34"/>
      <c r="C196" s="104"/>
      <c r="D196" s="105"/>
      <c r="E196" s="105"/>
      <c r="F196" s="106"/>
    </row>
    <row r="197" spans="2:6" ht="12.5">
      <c r="B197" s="34"/>
      <c r="C197" s="104"/>
      <c r="D197" s="105"/>
      <c r="E197" s="105"/>
      <c r="F197" s="106"/>
    </row>
    <row r="198" spans="2:6" ht="12.5">
      <c r="B198" s="34"/>
      <c r="C198" s="104"/>
      <c r="D198" s="105"/>
      <c r="E198" s="105"/>
      <c r="F198" s="106"/>
    </row>
    <row r="199" spans="2:6" ht="12.5">
      <c r="B199" s="34"/>
      <c r="C199" s="104"/>
      <c r="D199" s="105"/>
      <c r="E199" s="105"/>
      <c r="F199" s="106"/>
    </row>
    <row r="200" spans="2:6" ht="12.5">
      <c r="B200" s="34"/>
      <c r="C200" s="104"/>
      <c r="D200" s="105"/>
      <c r="E200" s="105"/>
      <c r="F200" s="106"/>
    </row>
    <row r="201" spans="2:6" ht="12.5">
      <c r="B201" s="34"/>
      <c r="C201" s="104"/>
      <c r="D201" s="105"/>
      <c r="E201" s="105"/>
      <c r="F201" s="106"/>
    </row>
    <row r="202" spans="2:6" ht="12.5">
      <c r="B202" s="34"/>
      <c r="C202" s="104"/>
      <c r="D202" s="105"/>
      <c r="E202" s="105"/>
      <c r="F202" s="106"/>
    </row>
    <row r="203" spans="2:6" ht="12.5">
      <c r="B203" s="34"/>
      <c r="C203" s="104"/>
      <c r="D203" s="105"/>
      <c r="E203" s="105"/>
      <c r="F203" s="106"/>
    </row>
    <row r="204" spans="2:6" ht="12.5">
      <c r="B204" s="34"/>
      <c r="C204" s="104"/>
      <c r="D204" s="105"/>
      <c r="E204" s="105"/>
      <c r="F204" s="106"/>
    </row>
    <row r="205" spans="2:6" ht="12.5">
      <c r="B205" s="34"/>
      <c r="C205" s="104"/>
      <c r="D205" s="105"/>
      <c r="E205" s="105"/>
      <c r="F205" s="106"/>
    </row>
    <row r="206" spans="2:6" ht="12.5">
      <c r="B206" s="34"/>
      <c r="C206" s="104"/>
      <c r="D206" s="105"/>
      <c r="E206" s="105"/>
      <c r="F206" s="106"/>
    </row>
    <row r="207" spans="2:6" ht="12.5">
      <c r="B207" s="34"/>
      <c r="C207" s="104"/>
      <c r="D207" s="105"/>
      <c r="E207" s="105"/>
      <c r="F207" s="106"/>
    </row>
    <row r="208" spans="2:6" ht="12.5">
      <c r="B208" s="34"/>
      <c r="C208" s="104"/>
      <c r="D208" s="105"/>
      <c r="E208" s="105"/>
      <c r="F208" s="106"/>
    </row>
    <row r="209" spans="2:6" ht="12.5">
      <c r="B209" s="34"/>
      <c r="C209" s="104"/>
      <c r="D209" s="105"/>
      <c r="E209" s="105"/>
      <c r="F209" s="106"/>
    </row>
    <row r="210" spans="2:6" ht="12.5">
      <c r="B210" s="34"/>
      <c r="C210" s="104"/>
      <c r="D210" s="105"/>
      <c r="E210" s="105"/>
      <c r="F210" s="106"/>
    </row>
    <row r="211" spans="2:6" ht="12.5">
      <c r="B211" s="34"/>
      <c r="C211" s="104"/>
      <c r="D211" s="105"/>
      <c r="E211" s="105"/>
      <c r="F211" s="106"/>
    </row>
    <row r="212" spans="2:6" ht="12.5">
      <c r="B212" s="34"/>
      <c r="C212" s="104"/>
      <c r="D212" s="105"/>
      <c r="E212" s="105"/>
      <c r="F212" s="106"/>
    </row>
    <row r="213" spans="2:6" ht="12.5">
      <c r="B213" s="34"/>
      <c r="C213" s="104"/>
      <c r="D213" s="105"/>
      <c r="E213" s="105"/>
      <c r="F213" s="106"/>
    </row>
    <row r="214" spans="2:6" ht="12.5">
      <c r="B214" s="34"/>
      <c r="C214" s="104"/>
      <c r="D214" s="105"/>
      <c r="E214" s="105"/>
      <c r="F214" s="106"/>
    </row>
    <row r="215" spans="2:6" ht="12.5">
      <c r="B215" s="34"/>
      <c r="C215" s="104"/>
      <c r="D215" s="105"/>
      <c r="E215" s="105"/>
      <c r="F215" s="106"/>
    </row>
    <row r="216" spans="2:6" ht="12.5">
      <c r="B216" s="34"/>
      <c r="C216" s="104"/>
      <c r="D216" s="105"/>
      <c r="E216" s="105"/>
      <c r="F216" s="106"/>
    </row>
    <row r="217" spans="2:6" ht="12.5">
      <c r="B217" s="34"/>
      <c r="C217" s="104"/>
      <c r="D217" s="105"/>
      <c r="E217" s="105"/>
      <c r="F217" s="106"/>
    </row>
    <row r="218" spans="2:6" ht="12.5">
      <c r="B218" s="34"/>
      <c r="C218" s="104"/>
      <c r="D218" s="105"/>
      <c r="E218" s="105"/>
      <c r="F218" s="106"/>
    </row>
    <row r="219" spans="2:6" ht="12.5">
      <c r="B219" s="34"/>
      <c r="C219" s="104"/>
      <c r="D219" s="105"/>
      <c r="E219" s="105"/>
      <c r="F219" s="106"/>
    </row>
    <row r="220" spans="2:6" ht="12.5">
      <c r="B220" s="34"/>
      <c r="C220" s="104"/>
      <c r="D220" s="105"/>
      <c r="E220" s="105"/>
      <c r="F220" s="106"/>
    </row>
    <row r="221" spans="2:6" ht="12.5">
      <c r="B221" s="34"/>
      <c r="C221" s="104"/>
      <c r="D221" s="105"/>
      <c r="E221" s="105"/>
      <c r="F221" s="106"/>
    </row>
    <row r="222" spans="2:6" ht="12.5">
      <c r="B222" s="34"/>
      <c r="C222" s="104"/>
      <c r="D222" s="105"/>
      <c r="E222" s="105"/>
      <c r="F222" s="106"/>
    </row>
    <row r="223" spans="2:6" ht="12.5">
      <c r="B223" s="34"/>
      <c r="C223" s="104"/>
      <c r="D223" s="105"/>
      <c r="E223" s="105"/>
      <c r="F223" s="106"/>
    </row>
    <row r="224" spans="2:6" ht="12.5">
      <c r="B224" s="34"/>
      <c r="C224" s="104"/>
      <c r="D224" s="105"/>
      <c r="E224" s="105"/>
      <c r="F224" s="106"/>
    </row>
    <row r="225" spans="2:6" ht="12.5">
      <c r="B225" s="34"/>
      <c r="C225" s="104"/>
      <c r="D225" s="105"/>
      <c r="E225" s="105"/>
      <c r="F225" s="106"/>
    </row>
    <row r="226" spans="2:6" ht="12.5">
      <c r="B226" s="34"/>
      <c r="C226" s="104"/>
      <c r="D226" s="105"/>
      <c r="E226" s="105"/>
      <c r="F226" s="106"/>
    </row>
    <row r="227" spans="2:6" ht="12.5">
      <c r="B227" s="34"/>
      <c r="C227" s="104"/>
      <c r="D227" s="105"/>
      <c r="E227" s="105"/>
      <c r="F227" s="106"/>
    </row>
    <row r="228" spans="2:6" ht="12.5">
      <c r="B228" s="34"/>
      <c r="C228" s="104"/>
      <c r="D228" s="105"/>
      <c r="E228" s="105"/>
      <c r="F228" s="106"/>
    </row>
    <row r="229" spans="2:6" ht="12.5">
      <c r="B229" s="34"/>
      <c r="C229" s="104"/>
      <c r="D229" s="105"/>
      <c r="E229" s="105"/>
      <c r="F229" s="106"/>
    </row>
    <row r="230" spans="2:6" ht="12.5">
      <c r="B230" s="34"/>
      <c r="C230" s="104"/>
      <c r="D230" s="105"/>
      <c r="E230" s="105"/>
      <c r="F230" s="106"/>
    </row>
    <row r="231" spans="2:6" ht="12.5">
      <c r="B231" s="34"/>
      <c r="C231" s="104"/>
      <c r="D231" s="105"/>
      <c r="E231" s="105"/>
      <c r="F231" s="106"/>
    </row>
    <row r="232" spans="2:6" ht="12.5">
      <c r="B232" s="34"/>
      <c r="C232" s="104"/>
      <c r="D232" s="105"/>
      <c r="E232" s="105"/>
      <c r="F232" s="106"/>
    </row>
    <row r="233" spans="2:6" ht="12.5">
      <c r="B233" s="34"/>
      <c r="C233" s="104"/>
      <c r="D233" s="105"/>
      <c r="E233" s="105"/>
      <c r="F233" s="106"/>
    </row>
    <row r="234" spans="2:6" ht="12.5">
      <c r="B234" s="34"/>
      <c r="C234" s="104"/>
      <c r="D234" s="105"/>
      <c r="E234" s="105"/>
      <c r="F234" s="106"/>
    </row>
    <row r="235" spans="2:6" ht="12.5">
      <c r="B235" s="34"/>
      <c r="C235" s="104"/>
      <c r="D235" s="105"/>
      <c r="E235" s="105"/>
      <c r="F235" s="106"/>
    </row>
    <row r="236" spans="2:6" ht="12.5">
      <c r="B236" s="34"/>
      <c r="C236" s="104"/>
      <c r="D236" s="105"/>
      <c r="E236" s="105"/>
      <c r="F236" s="106"/>
    </row>
    <row r="237" spans="2:6" ht="12.5">
      <c r="B237" s="34"/>
      <c r="C237" s="104"/>
      <c r="D237" s="105"/>
      <c r="E237" s="105"/>
      <c r="F237" s="106"/>
    </row>
    <row r="238" spans="2:6" ht="12.5">
      <c r="B238" s="34"/>
      <c r="C238" s="104"/>
      <c r="D238" s="105"/>
      <c r="E238" s="105"/>
      <c r="F238" s="106"/>
    </row>
    <row r="239" spans="2:6" ht="12.5">
      <c r="B239" s="34"/>
      <c r="C239" s="104"/>
      <c r="D239" s="105"/>
      <c r="E239" s="105"/>
      <c r="F239" s="106"/>
    </row>
    <row r="240" spans="2:6" ht="12.5">
      <c r="B240" s="34"/>
      <c r="C240" s="104"/>
      <c r="D240" s="105"/>
      <c r="E240" s="105"/>
      <c r="F240" s="106"/>
    </row>
    <row r="241" spans="2:6" ht="12.5">
      <c r="B241" s="34"/>
      <c r="C241" s="104"/>
      <c r="D241" s="105"/>
      <c r="E241" s="105"/>
      <c r="F241" s="106"/>
    </row>
    <row r="242" spans="2:6" ht="12.5">
      <c r="B242" s="34"/>
      <c r="C242" s="104"/>
      <c r="D242" s="105"/>
      <c r="E242" s="105"/>
      <c r="F242" s="106"/>
    </row>
    <row r="243" spans="2:6" ht="12.5">
      <c r="B243" s="34"/>
      <c r="C243" s="104"/>
      <c r="D243" s="105"/>
      <c r="E243" s="105"/>
      <c r="F243" s="106"/>
    </row>
    <row r="244" spans="2:6" ht="12.5">
      <c r="B244" s="34"/>
      <c r="C244" s="104"/>
      <c r="D244" s="105"/>
      <c r="E244" s="105"/>
      <c r="F244" s="106"/>
    </row>
    <row r="245" spans="2:6" ht="12.5">
      <c r="B245" s="34"/>
      <c r="C245" s="104"/>
      <c r="D245" s="105"/>
      <c r="E245" s="105"/>
      <c r="F245" s="106"/>
    </row>
    <row r="246" spans="2:6" ht="12.5">
      <c r="B246" s="34"/>
      <c r="C246" s="104"/>
      <c r="D246" s="105"/>
      <c r="E246" s="105"/>
      <c r="F246" s="106"/>
    </row>
    <row r="247" spans="2:6" ht="12.5">
      <c r="B247" s="34"/>
      <c r="C247" s="104"/>
      <c r="D247" s="105"/>
      <c r="E247" s="105"/>
      <c r="F247" s="106"/>
    </row>
    <row r="248" spans="2:6" ht="12.5">
      <c r="B248" s="34"/>
      <c r="C248" s="104"/>
      <c r="D248" s="105"/>
      <c r="E248" s="105"/>
      <c r="F248" s="106"/>
    </row>
  </sheetData>
  <conditionalFormatting sqref="D15:D19">
    <cfRule type="expression" dxfId="6" priority="1">
      <formula>$D15&gt;#REF!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64366-F6E4-4AEF-AE74-0712D2F02179}">
  <dimension ref="B1:L248"/>
  <sheetViews>
    <sheetView workbookViewId="0">
      <selection activeCell="B16" sqref="B16"/>
    </sheetView>
  </sheetViews>
  <sheetFormatPr defaultColWidth="9.453125" defaultRowHeight="11.5"/>
  <cols>
    <col min="1" max="1" width="9.453125" style="67"/>
    <col min="2" max="2" width="17.54296875" style="69" customWidth="1"/>
    <col min="3" max="3" width="16.54296875" style="70" customWidth="1"/>
    <col min="4" max="4" width="17.81640625" style="71" customWidth="1"/>
    <col min="5" max="5" width="16.54296875" style="68" customWidth="1"/>
    <col min="6" max="6" width="20" style="71" bestFit="1" customWidth="1"/>
    <col min="7" max="7" width="8.1796875" style="67" customWidth="1"/>
    <col min="8" max="8" width="26.453125" style="67" bestFit="1" customWidth="1"/>
    <col min="9" max="9" width="20.453125" style="67" bestFit="1" customWidth="1"/>
    <col min="10" max="10" width="18.81640625" style="67" customWidth="1"/>
    <col min="11" max="11" width="17.54296875" style="67" bestFit="1" customWidth="1"/>
    <col min="12" max="16384" width="9.453125" style="67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4.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4.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4.5">
      <c r="B9" s="75"/>
      <c r="C9" s="73"/>
      <c r="D9" s="73"/>
      <c r="E9" s="73"/>
      <c r="F9" s="73"/>
      <c r="G9" s="74"/>
      <c r="I9" s="74"/>
      <c r="J9" s="74"/>
    </row>
    <row r="10" spans="2:10" s="23" customFormat="1" ht="14.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4.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46087</v>
      </c>
      <c r="C15" s="59">
        <f>SUMIF(F21:F5001,F15,C21:C5001)</f>
        <v>29077</v>
      </c>
      <c r="D15" s="60">
        <f>E15/C15</f>
        <v>30.814280702961096</v>
      </c>
      <c r="E15" s="60">
        <f>SUMIF(F21:F5001,F15,E21:E5001)</f>
        <v>895986.83999999973</v>
      </c>
      <c r="F15" s="61" t="s">
        <v>12</v>
      </c>
    </row>
    <row r="16" spans="2:10">
      <c r="B16" s="26">
        <f>B15</f>
        <v>46087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5">
      <c r="B17" s="26">
        <f>B16</f>
        <v>46087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5">
      <c r="B18" s="26">
        <f>B17</f>
        <v>46087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31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3">
      <c r="B21" s="113">
        <v>0.37980324074074073</v>
      </c>
      <c r="C21" s="114">
        <v>1026</v>
      </c>
      <c r="D21" s="115">
        <v>30.5</v>
      </c>
      <c r="E21" s="115">
        <v>31293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0.37997685185185187</v>
      </c>
      <c r="C22" s="114">
        <v>283</v>
      </c>
      <c r="D22" s="115">
        <v>30.46</v>
      </c>
      <c r="E22" s="115">
        <v>8620.18</v>
      </c>
      <c r="F22" s="61" t="s">
        <v>12</v>
      </c>
    </row>
    <row r="23" spans="2:12">
      <c r="B23" s="113">
        <v>0.38142361111111112</v>
      </c>
      <c r="C23" s="114">
        <v>312</v>
      </c>
      <c r="D23" s="115">
        <v>30.32</v>
      </c>
      <c r="E23" s="115">
        <v>9459.84</v>
      </c>
      <c r="F23" s="61" t="s">
        <v>12</v>
      </c>
    </row>
    <row r="24" spans="2:12">
      <c r="B24" s="113">
        <v>0.38753472222222224</v>
      </c>
      <c r="C24" s="114">
        <v>155</v>
      </c>
      <c r="D24" s="115">
        <v>30.5</v>
      </c>
      <c r="E24" s="115">
        <v>4727.5</v>
      </c>
      <c r="F24" s="61" t="s">
        <v>12</v>
      </c>
    </row>
    <row r="25" spans="2:12">
      <c r="B25" s="113">
        <v>0.38753472222222224</v>
      </c>
      <c r="C25" s="114">
        <v>101</v>
      </c>
      <c r="D25" s="115">
        <v>30.48</v>
      </c>
      <c r="E25" s="115">
        <v>3078.48</v>
      </c>
      <c r="F25" s="61" t="s">
        <v>12</v>
      </c>
    </row>
    <row r="26" spans="2:12">
      <c r="B26" s="113">
        <v>0.38753472222222224</v>
      </c>
      <c r="C26" s="114">
        <v>858</v>
      </c>
      <c r="D26" s="115">
        <v>30.48</v>
      </c>
      <c r="E26" s="115">
        <v>26151.84</v>
      </c>
      <c r="F26" s="61" t="s">
        <v>12</v>
      </c>
    </row>
    <row r="27" spans="2:12">
      <c r="B27" s="113">
        <v>0.39052083333333332</v>
      </c>
      <c r="C27" s="114">
        <v>418</v>
      </c>
      <c r="D27" s="115">
        <v>30.6</v>
      </c>
      <c r="E27" s="115">
        <v>12790.800000000001</v>
      </c>
      <c r="F27" s="61" t="s">
        <v>12</v>
      </c>
    </row>
    <row r="28" spans="2:12">
      <c r="B28" s="113">
        <v>0.39530092592592592</v>
      </c>
      <c r="C28" s="114">
        <v>6</v>
      </c>
      <c r="D28" s="115">
        <v>30.66</v>
      </c>
      <c r="E28" s="115">
        <v>183.96</v>
      </c>
      <c r="F28" s="61" t="s">
        <v>12</v>
      </c>
    </row>
    <row r="29" spans="2:12">
      <c r="B29" s="113">
        <v>0.39531250000000001</v>
      </c>
      <c r="C29" s="114">
        <v>5</v>
      </c>
      <c r="D29" s="115">
        <v>30.66</v>
      </c>
      <c r="E29" s="115">
        <v>153.30000000000001</v>
      </c>
      <c r="F29" s="61" t="s">
        <v>12</v>
      </c>
    </row>
    <row r="30" spans="2:12">
      <c r="B30" s="113">
        <v>0.39618055555555554</v>
      </c>
      <c r="C30" s="114">
        <v>177</v>
      </c>
      <c r="D30" s="115">
        <v>30.64</v>
      </c>
      <c r="E30" s="115">
        <v>5423.28</v>
      </c>
      <c r="F30" s="61" t="s">
        <v>12</v>
      </c>
    </row>
    <row r="31" spans="2:12">
      <c r="B31" s="113">
        <v>0.40741898148148148</v>
      </c>
      <c r="C31" s="114">
        <v>37</v>
      </c>
      <c r="D31" s="115">
        <v>30.92</v>
      </c>
      <c r="E31" s="115">
        <v>1144.04</v>
      </c>
      <c r="F31" s="61" t="s">
        <v>12</v>
      </c>
    </row>
    <row r="32" spans="2:12">
      <c r="B32" s="113">
        <v>0.40991898148148148</v>
      </c>
      <c r="C32" s="114">
        <v>546</v>
      </c>
      <c r="D32" s="115">
        <v>30.92</v>
      </c>
      <c r="E32" s="115">
        <v>16882.32</v>
      </c>
      <c r="F32" s="61" t="s">
        <v>12</v>
      </c>
    </row>
    <row r="33" spans="2:6">
      <c r="B33" s="113">
        <v>0.41614583333333333</v>
      </c>
      <c r="C33" s="114">
        <v>174</v>
      </c>
      <c r="D33" s="115">
        <v>30.94</v>
      </c>
      <c r="E33" s="115">
        <v>5383.56</v>
      </c>
      <c r="F33" s="61" t="s">
        <v>12</v>
      </c>
    </row>
    <row r="34" spans="2:6">
      <c r="B34" s="113">
        <v>0.41614583333333333</v>
      </c>
      <c r="C34" s="114">
        <v>311</v>
      </c>
      <c r="D34" s="115">
        <v>30.94</v>
      </c>
      <c r="E34" s="115">
        <v>9622.34</v>
      </c>
      <c r="F34" s="61" t="s">
        <v>12</v>
      </c>
    </row>
    <row r="35" spans="2:6">
      <c r="B35" s="113">
        <v>0.41768518518518516</v>
      </c>
      <c r="C35" s="114">
        <v>294</v>
      </c>
      <c r="D35" s="115">
        <v>30.92</v>
      </c>
      <c r="E35" s="115">
        <v>9090.4800000000014</v>
      </c>
      <c r="F35" s="61" t="s">
        <v>12</v>
      </c>
    </row>
    <row r="36" spans="2:6">
      <c r="B36" s="113">
        <v>0.41770833333333335</v>
      </c>
      <c r="C36" s="114">
        <v>5</v>
      </c>
      <c r="D36" s="115">
        <v>30.92</v>
      </c>
      <c r="E36" s="115">
        <v>154.60000000000002</v>
      </c>
      <c r="F36" s="61" t="s">
        <v>12</v>
      </c>
    </row>
    <row r="37" spans="2:6">
      <c r="B37" s="113">
        <v>0.41770833333333335</v>
      </c>
      <c r="C37" s="114">
        <v>20</v>
      </c>
      <c r="D37" s="115">
        <v>30.92</v>
      </c>
      <c r="E37" s="115">
        <v>618.40000000000009</v>
      </c>
      <c r="F37" s="61" t="s">
        <v>12</v>
      </c>
    </row>
    <row r="38" spans="2:6">
      <c r="B38" s="113">
        <v>0.41847222222222225</v>
      </c>
      <c r="C38" s="114">
        <v>713</v>
      </c>
      <c r="D38" s="115">
        <v>30.9</v>
      </c>
      <c r="E38" s="115">
        <v>22031.7</v>
      </c>
      <c r="F38" s="61" t="s">
        <v>12</v>
      </c>
    </row>
    <row r="39" spans="2:6">
      <c r="B39" s="113">
        <v>0.42302083333333335</v>
      </c>
      <c r="C39" s="114">
        <v>387</v>
      </c>
      <c r="D39" s="115">
        <v>30.88</v>
      </c>
      <c r="E39" s="115">
        <v>11950.56</v>
      </c>
      <c r="F39" s="61" t="s">
        <v>12</v>
      </c>
    </row>
    <row r="40" spans="2:6">
      <c r="B40" s="113">
        <v>0.42449074074074072</v>
      </c>
      <c r="C40" s="114">
        <v>194</v>
      </c>
      <c r="D40" s="115">
        <v>30.82</v>
      </c>
      <c r="E40" s="115">
        <v>5979.08</v>
      </c>
      <c r="F40" s="61" t="s">
        <v>12</v>
      </c>
    </row>
    <row r="41" spans="2:6">
      <c r="B41" s="113">
        <v>0.43180555555555555</v>
      </c>
      <c r="C41" s="114">
        <v>195</v>
      </c>
      <c r="D41" s="115">
        <v>30.84</v>
      </c>
      <c r="E41" s="115">
        <v>6013.8</v>
      </c>
      <c r="F41" s="61" t="s">
        <v>12</v>
      </c>
    </row>
    <row r="42" spans="2:6">
      <c r="B42" s="113">
        <v>0.4355324074074074</v>
      </c>
      <c r="C42" s="114">
        <v>122</v>
      </c>
      <c r="D42" s="115">
        <v>30.88</v>
      </c>
      <c r="E42" s="115">
        <v>3767.3599999999997</v>
      </c>
      <c r="F42" s="61" t="s">
        <v>12</v>
      </c>
    </row>
    <row r="43" spans="2:6">
      <c r="B43" s="113">
        <v>0.4355324074074074</v>
      </c>
      <c r="C43" s="114">
        <v>104</v>
      </c>
      <c r="D43" s="115">
        <v>30.88</v>
      </c>
      <c r="E43" s="115">
        <v>3211.52</v>
      </c>
      <c r="F43" s="61" t="s">
        <v>12</v>
      </c>
    </row>
    <row r="44" spans="2:6">
      <c r="B44" s="113">
        <v>0.44179398148148147</v>
      </c>
      <c r="C44" s="114">
        <v>329</v>
      </c>
      <c r="D44" s="115">
        <v>30.82</v>
      </c>
      <c r="E44" s="115">
        <v>10139.780000000001</v>
      </c>
      <c r="F44" s="61" t="s">
        <v>12</v>
      </c>
    </row>
    <row r="45" spans="2:6">
      <c r="B45" s="113">
        <v>0.44179398148148147</v>
      </c>
      <c r="C45" s="114">
        <v>267</v>
      </c>
      <c r="D45" s="115">
        <v>30.82</v>
      </c>
      <c r="E45" s="115">
        <v>8228.94</v>
      </c>
      <c r="F45" s="61" t="s">
        <v>12</v>
      </c>
    </row>
    <row r="46" spans="2:6">
      <c r="B46" s="113">
        <v>0.44320601851851854</v>
      </c>
      <c r="C46" s="114">
        <v>600</v>
      </c>
      <c r="D46" s="115">
        <v>30.8</v>
      </c>
      <c r="E46" s="115">
        <v>18480</v>
      </c>
      <c r="F46" s="61" t="s">
        <v>12</v>
      </c>
    </row>
    <row r="47" spans="2:6">
      <c r="B47" s="113">
        <v>0.45228009259259261</v>
      </c>
      <c r="C47" s="114">
        <v>322</v>
      </c>
      <c r="D47" s="115">
        <v>30.88</v>
      </c>
      <c r="E47" s="115">
        <v>9943.36</v>
      </c>
      <c r="F47" s="61" t="s">
        <v>12</v>
      </c>
    </row>
    <row r="48" spans="2:6">
      <c r="B48" s="113">
        <v>0.45228009259259261</v>
      </c>
      <c r="C48" s="114">
        <v>358</v>
      </c>
      <c r="D48" s="115">
        <v>30.86</v>
      </c>
      <c r="E48" s="115">
        <v>11047.88</v>
      </c>
      <c r="F48" s="61" t="s">
        <v>12</v>
      </c>
    </row>
    <row r="49" spans="2:6">
      <c r="B49" s="113">
        <v>0.45228009259259261</v>
      </c>
      <c r="C49" s="114">
        <v>243</v>
      </c>
      <c r="D49" s="115">
        <v>30.86</v>
      </c>
      <c r="E49" s="115">
        <v>7498.98</v>
      </c>
      <c r="F49" s="61" t="s">
        <v>12</v>
      </c>
    </row>
    <row r="50" spans="2:6">
      <c r="B50" s="113">
        <v>0.46265046296296297</v>
      </c>
      <c r="C50" s="114">
        <v>263</v>
      </c>
      <c r="D50" s="115">
        <v>30.88</v>
      </c>
      <c r="E50" s="115">
        <v>8121.44</v>
      </c>
      <c r="F50" s="61" t="s">
        <v>12</v>
      </c>
    </row>
    <row r="51" spans="2:6">
      <c r="B51" s="113">
        <v>0.46444444444444444</v>
      </c>
      <c r="C51" s="114">
        <v>157</v>
      </c>
      <c r="D51" s="115">
        <v>30.86</v>
      </c>
      <c r="E51" s="115">
        <v>4845.0199999999995</v>
      </c>
      <c r="F51" s="61" t="s">
        <v>12</v>
      </c>
    </row>
    <row r="52" spans="2:6">
      <c r="B52" s="113">
        <v>0.46444444444444444</v>
      </c>
      <c r="C52" s="114">
        <v>425</v>
      </c>
      <c r="D52" s="115">
        <v>30.86</v>
      </c>
      <c r="E52" s="115">
        <v>13115.5</v>
      </c>
      <c r="F52" s="61" t="s">
        <v>12</v>
      </c>
    </row>
    <row r="53" spans="2:6">
      <c r="B53" s="113">
        <v>0.47880787037037037</v>
      </c>
      <c r="C53" s="114">
        <v>139</v>
      </c>
      <c r="D53" s="115">
        <v>30.9</v>
      </c>
      <c r="E53" s="115">
        <v>4295.0999999999995</v>
      </c>
      <c r="F53" s="61" t="s">
        <v>12</v>
      </c>
    </row>
    <row r="54" spans="2:6">
      <c r="B54" s="113">
        <v>0.47880787037037037</v>
      </c>
      <c r="C54" s="114">
        <v>285</v>
      </c>
      <c r="D54" s="115">
        <v>30.9</v>
      </c>
      <c r="E54" s="115">
        <v>8806.5</v>
      </c>
      <c r="F54" s="61" t="s">
        <v>12</v>
      </c>
    </row>
    <row r="55" spans="2:6">
      <c r="B55" s="113">
        <v>0.47886574074074073</v>
      </c>
      <c r="C55" s="114">
        <v>594</v>
      </c>
      <c r="D55" s="115">
        <v>30.88</v>
      </c>
      <c r="E55" s="115">
        <v>18342.72</v>
      </c>
      <c r="F55" s="61" t="s">
        <v>12</v>
      </c>
    </row>
    <row r="56" spans="2:6">
      <c r="B56" s="113">
        <v>0.47887731481481483</v>
      </c>
      <c r="C56" s="114">
        <v>173</v>
      </c>
      <c r="D56" s="115">
        <v>30.86</v>
      </c>
      <c r="E56" s="115">
        <v>5338.78</v>
      </c>
      <c r="F56" s="61" t="s">
        <v>12</v>
      </c>
    </row>
    <row r="57" spans="2:6">
      <c r="B57" s="113">
        <v>0.48569444444444443</v>
      </c>
      <c r="C57" s="114">
        <v>125</v>
      </c>
      <c r="D57" s="115">
        <v>30.9</v>
      </c>
      <c r="E57" s="115">
        <v>3862.5</v>
      </c>
      <c r="F57" s="61" t="s">
        <v>12</v>
      </c>
    </row>
    <row r="58" spans="2:6">
      <c r="B58" s="113">
        <v>0.48569444444444443</v>
      </c>
      <c r="C58" s="114">
        <v>54</v>
      </c>
      <c r="D58" s="115">
        <v>30.9</v>
      </c>
      <c r="E58" s="115">
        <v>1668.6</v>
      </c>
      <c r="F58" s="61" t="s">
        <v>12</v>
      </c>
    </row>
    <row r="59" spans="2:6">
      <c r="B59" s="113">
        <v>0.48569444444444443</v>
      </c>
      <c r="C59" s="114">
        <v>170</v>
      </c>
      <c r="D59" s="115">
        <v>30.9</v>
      </c>
      <c r="E59" s="115">
        <v>5253</v>
      </c>
      <c r="F59" s="61" t="s">
        <v>12</v>
      </c>
    </row>
    <row r="60" spans="2:6">
      <c r="B60" s="113">
        <v>0.48856481481481484</v>
      </c>
      <c r="C60" s="114">
        <v>75</v>
      </c>
      <c r="D60" s="115">
        <v>30.86</v>
      </c>
      <c r="E60" s="115">
        <v>2314.5</v>
      </c>
      <c r="F60" s="61" t="s">
        <v>12</v>
      </c>
    </row>
    <row r="61" spans="2:6">
      <c r="B61" s="113">
        <v>0.48857638888888888</v>
      </c>
      <c r="C61" s="114">
        <v>1</v>
      </c>
      <c r="D61" s="115">
        <v>30.86</v>
      </c>
      <c r="E61" s="115">
        <v>30.86</v>
      </c>
      <c r="F61" s="61" t="s">
        <v>12</v>
      </c>
    </row>
    <row r="62" spans="2:6">
      <c r="B62" s="113">
        <v>0.48857638888888888</v>
      </c>
      <c r="C62" s="114">
        <v>31</v>
      </c>
      <c r="D62" s="115">
        <v>30.86</v>
      </c>
      <c r="E62" s="115">
        <v>956.66</v>
      </c>
      <c r="F62" s="61" t="s">
        <v>12</v>
      </c>
    </row>
    <row r="63" spans="2:6">
      <c r="B63" s="113">
        <v>0.50020833333333337</v>
      </c>
      <c r="C63" s="114">
        <v>79</v>
      </c>
      <c r="D63" s="115">
        <v>30.9</v>
      </c>
      <c r="E63" s="115">
        <v>2441.1</v>
      </c>
      <c r="F63" s="61" t="s">
        <v>12</v>
      </c>
    </row>
    <row r="64" spans="2:6">
      <c r="B64" s="113">
        <v>0.50020833333333337</v>
      </c>
      <c r="C64" s="114">
        <v>84</v>
      </c>
      <c r="D64" s="115">
        <v>30.9</v>
      </c>
      <c r="E64" s="115">
        <v>2595.6</v>
      </c>
      <c r="F64" s="61" t="s">
        <v>12</v>
      </c>
    </row>
    <row r="65" spans="2:6">
      <c r="B65" s="113">
        <v>0.50023148148148144</v>
      </c>
      <c r="C65" s="114">
        <v>156</v>
      </c>
      <c r="D65" s="115">
        <v>30.88</v>
      </c>
      <c r="E65" s="115">
        <v>4817.28</v>
      </c>
      <c r="F65" s="61" t="s">
        <v>12</v>
      </c>
    </row>
    <row r="66" spans="2:6">
      <c r="B66" s="113">
        <v>0.50059027777777776</v>
      </c>
      <c r="C66" s="114">
        <v>531</v>
      </c>
      <c r="D66" s="115">
        <v>30.86</v>
      </c>
      <c r="E66" s="115">
        <v>16386.66</v>
      </c>
      <c r="F66" s="61" t="s">
        <v>12</v>
      </c>
    </row>
    <row r="67" spans="2:6">
      <c r="B67" s="113">
        <v>0.51909722222222221</v>
      </c>
      <c r="C67" s="114">
        <v>805</v>
      </c>
      <c r="D67" s="115">
        <v>30.96</v>
      </c>
      <c r="E67" s="115">
        <v>24922.799999999999</v>
      </c>
      <c r="F67" s="61" t="s">
        <v>12</v>
      </c>
    </row>
    <row r="68" spans="2:6">
      <c r="B68" s="113">
        <v>0.52282407407407405</v>
      </c>
      <c r="C68" s="114">
        <v>129</v>
      </c>
      <c r="D68" s="115">
        <v>30.96</v>
      </c>
      <c r="E68" s="115">
        <v>3993.84</v>
      </c>
      <c r="F68" s="61" t="s">
        <v>12</v>
      </c>
    </row>
    <row r="69" spans="2:6">
      <c r="B69" s="113">
        <v>0.52282407407407405</v>
      </c>
      <c r="C69" s="114">
        <v>124</v>
      </c>
      <c r="D69" s="115">
        <v>30.96</v>
      </c>
      <c r="E69" s="115">
        <v>3839.04</v>
      </c>
      <c r="F69" s="61" t="s">
        <v>12</v>
      </c>
    </row>
    <row r="70" spans="2:6">
      <c r="B70" s="113">
        <v>0.52526620370370369</v>
      </c>
      <c r="C70" s="114">
        <v>101</v>
      </c>
      <c r="D70" s="115">
        <v>30.88</v>
      </c>
      <c r="E70" s="115">
        <v>3118.88</v>
      </c>
      <c r="F70" s="61" t="s">
        <v>12</v>
      </c>
    </row>
    <row r="71" spans="2:6">
      <c r="B71" s="113">
        <v>0.52526620370370369</v>
      </c>
      <c r="C71" s="114">
        <v>1</v>
      </c>
      <c r="D71" s="115">
        <v>30.88</v>
      </c>
      <c r="E71" s="115">
        <v>30.88</v>
      </c>
      <c r="F71" s="61" t="s">
        <v>12</v>
      </c>
    </row>
    <row r="72" spans="2:6">
      <c r="B72" s="113">
        <v>0.52824074074074079</v>
      </c>
      <c r="C72" s="114">
        <v>39</v>
      </c>
      <c r="D72" s="115">
        <v>30.86</v>
      </c>
      <c r="E72" s="115">
        <v>1203.54</v>
      </c>
      <c r="F72" s="61" t="s">
        <v>12</v>
      </c>
    </row>
    <row r="73" spans="2:6">
      <c r="B73" s="113">
        <v>0.52824074074074079</v>
      </c>
      <c r="C73" s="114">
        <v>71</v>
      </c>
      <c r="D73" s="115">
        <v>30.86</v>
      </c>
      <c r="E73" s="115">
        <v>2191.06</v>
      </c>
      <c r="F73" s="61" t="s">
        <v>12</v>
      </c>
    </row>
    <row r="74" spans="2:6">
      <c r="B74" s="113">
        <v>0.52973379629629624</v>
      </c>
      <c r="C74" s="114">
        <v>104</v>
      </c>
      <c r="D74" s="115">
        <v>30.78</v>
      </c>
      <c r="E74" s="115">
        <v>3201.12</v>
      </c>
      <c r="F74" s="61" t="s">
        <v>12</v>
      </c>
    </row>
    <row r="75" spans="2:6">
      <c r="B75" s="113">
        <v>0.53871527777777772</v>
      </c>
      <c r="C75" s="114">
        <v>395</v>
      </c>
      <c r="D75" s="115">
        <v>30.76</v>
      </c>
      <c r="E75" s="115">
        <v>12150.2</v>
      </c>
      <c r="F75" s="61" t="s">
        <v>12</v>
      </c>
    </row>
    <row r="76" spans="2:6">
      <c r="B76" s="113">
        <v>0.5433217592592593</v>
      </c>
      <c r="C76" s="114">
        <v>158</v>
      </c>
      <c r="D76" s="115">
        <v>30.7</v>
      </c>
      <c r="E76" s="115">
        <v>4850.5999999999995</v>
      </c>
      <c r="F76" s="61" t="s">
        <v>12</v>
      </c>
    </row>
    <row r="77" spans="2:6">
      <c r="B77" s="113">
        <v>0.54465277777777776</v>
      </c>
      <c r="C77" s="114">
        <v>126</v>
      </c>
      <c r="D77" s="115">
        <v>30.66</v>
      </c>
      <c r="E77" s="115">
        <v>3863.16</v>
      </c>
      <c r="F77" s="61" t="s">
        <v>12</v>
      </c>
    </row>
    <row r="78" spans="2:6">
      <c r="B78" s="113">
        <v>0.55787037037037035</v>
      </c>
      <c r="C78" s="114">
        <v>61</v>
      </c>
      <c r="D78" s="115">
        <v>30.7</v>
      </c>
      <c r="E78" s="115">
        <v>1872.7</v>
      </c>
      <c r="F78" s="61" t="s">
        <v>12</v>
      </c>
    </row>
    <row r="79" spans="2:6">
      <c r="B79" s="113">
        <v>0.55787037037037035</v>
      </c>
      <c r="C79" s="114">
        <v>78</v>
      </c>
      <c r="D79" s="115">
        <v>30.7</v>
      </c>
      <c r="E79" s="115">
        <v>2394.6</v>
      </c>
      <c r="F79" s="61" t="s">
        <v>12</v>
      </c>
    </row>
    <row r="80" spans="2:6">
      <c r="B80" s="113">
        <v>0.56067129629629631</v>
      </c>
      <c r="C80" s="114">
        <v>110</v>
      </c>
      <c r="D80" s="115">
        <v>30.7</v>
      </c>
      <c r="E80" s="115">
        <v>3377</v>
      </c>
      <c r="F80" s="61" t="s">
        <v>12</v>
      </c>
    </row>
    <row r="81" spans="2:6">
      <c r="B81" s="113">
        <v>0.56067129629629631</v>
      </c>
      <c r="C81" s="114">
        <v>44</v>
      </c>
      <c r="D81" s="115">
        <v>30.7</v>
      </c>
      <c r="E81" s="115">
        <v>1350.8</v>
      </c>
      <c r="F81" s="61" t="s">
        <v>12</v>
      </c>
    </row>
    <row r="82" spans="2:6">
      <c r="B82" s="113">
        <v>0.56276620370370367</v>
      </c>
      <c r="C82" s="114">
        <v>50</v>
      </c>
      <c r="D82" s="115">
        <v>30.7</v>
      </c>
      <c r="E82" s="115">
        <v>1535</v>
      </c>
      <c r="F82" s="61" t="s">
        <v>12</v>
      </c>
    </row>
    <row r="83" spans="2:6">
      <c r="B83" s="113">
        <v>0.56289351851851854</v>
      </c>
      <c r="C83" s="114">
        <v>464</v>
      </c>
      <c r="D83" s="115">
        <v>30.7</v>
      </c>
      <c r="E83" s="115">
        <v>14244.8</v>
      </c>
      <c r="F83" s="61" t="s">
        <v>12</v>
      </c>
    </row>
    <row r="84" spans="2:6">
      <c r="B84" s="113">
        <v>0.5652314814814815</v>
      </c>
      <c r="C84" s="114">
        <v>84</v>
      </c>
      <c r="D84" s="115">
        <v>30.68</v>
      </c>
      <c r="E84" s="115">
        <v>2577.12</v>
      </c>
      <c r="F84" s="61" t="s">
        <v>12</v>
      </c>
    </row>
    <row r="85" spans="2:6">
      <c r="B85" s="113">
        <v>0.56561342592592589</v>
      </c>
      <c r="C85" s="114">
        <v>60</v>
      </c>
      <c r="D85" s="115">
        <v>30.68</v>
      </c>
      <c r="E85" s="115">
        <v>1840.8</v>
      </c>
      <c r="F85" s="61" t="s">
        <v>12</v>
      </c>
    </row>
    <row r="86" spans="2:6">
      <c r="B86" s="113">
        <v>0.56813657407407403</v>
      </c>
      <c r="C86" s="114">
        <v>16</v>
      </c>
      <c r="D86" s="115">
        <v>30.64</v>
      </c>
      <c r="E86" s="115">
        <v>490.24</v>
      </c>
      <c r="F86" s="61" t="s">
        <v>12</v>
      </c>
    </row>
    <row r="87" spans="2:6">
      <c r="B87" s="113">
        <v>0.56851851851851853</v>
      </c>
      <c r="C87" s="114">
        <v>7</v>
      </c>
      <c r="D87" s="115">
        <v>30.64</v>
      </c>
      <c r="E87" s="115">
        <v>214.48000000000002</v>
      </c>
      <c r="F87" s="61" t="s">
        <v>12</v>
      </c>
    </row>
    <row r="88" spans="2:6">
      <c r="B88" s="113">
        <v>0.56851851851851853</v>
      </c>
      <c r="C88" s="114">
        <v>76</v>
      </c>
      <c r="D88" s="115">
        <v>30.64</v>
      </c>
      <c r="E88" s="115">
        <v>2328.64</v>
      </c>
      <c r="F88" s="61" t="s">
        <v>12</v>
      </c>
    </row>
    <row r="89" spans="2:6">
      <c r="B89" s="113">
        <v>0.57478009259259255</v>
      </c>
      <c r="C89" s="114">
        <v>6</v>
      </c>
      <c r="D89" s="115">
        <v>30.64</v>
      </c>
      <c r="E89" s="115">
        <v>183.84</v>
      </c>
      <c r="F89" s="61" t="s">
        <v>12</v>
      </c>
    </row>
    <row r="90" spans="2:6">
      <c r="B90" s="113">
        <v>0.57636574074074076</v>
      </c>
      <c r="C90" s="114">
        <v>353</v>
      </c>
      <c r="D90" s="115">
        <v>30.64</v>
      </c>
      <c r="E90" s="115">
        <v>10815.92</v>
      </c>
      <c r="F90" s="61" t="s">
        <v>12</v>
      </c>
    </row>
    <row r="91" spans="2:6">
      <c r="B91" s="113">
        <v>0.58059027777777783</v>
      </c>
      <c r="C91" s="114">
        <v>243</v>
      </c>
      <c r="D91" s="115">
        <v>30.58</v>
      </c>
      <c r="E91" s="115">
        <v>7430.94</v>
      </c>
      <c r="F91" s="61" t="s">
        <v>12</v>
      </c>
    </row>
    <row r="92" spans="2:6">
      <c r="B92" s="113">
        <v>0.58333333333333337</v>
      </c>
      <c r="C92" s="114">
        <v>182</v>
      </c>
      <c r="D92" s="115">
        <v>30.56</v>
      </c>
      <c r="E92" s="115">
        <v>5561.92</v>
      </c>
      <c r="F92" s="61" t="s">
        <v>12</v>
      </c>
    </row>
    <row r="93" spans="2:6">
      <c r="B93" s="113">
        <v>0.58711805555555552</v>
      </c>
      <c r="C93" s="114">
        <v>129</v>
      </c>
      <c r="D93" s="115">
        <v>30.58</v>
      </c>
      <c r="E93" s="115">
        <v>3944.8199999999997</v>
      </c>
      <c r="F93" s="61" t="s">
        <v>12</v>
      </c>
    </row>
    <row r="94" spans="2:6">
      <c r="B94" s="113">
        <v>0.6038310185185185</v>
      </c>
      <c r="C94" s="114">
        <v>331</v>
      </c>
      <c r="D94" s="115">
        <v>30.8</v>
      </c>
      <c r="E94" s="115">
        <v>10194.800000000001</v>
      </c>
      <c r="F94" s="61" t="s">
        <v>12</v>
      </c>
    </row>
    <row r="95" spans="2:6">
      <c r="B95" s="113">
        <v>0.6038310185185185</v>
      </c>
      <c r="C95" s="114">
        <v>14</v>
      </c>
      <c r="D95" s="115">
        <v>30.8</v>
      </c>
      <c r="E95" s="115">
        <v>431.2</v>
      </c>
      <c r="F95" s="61" t="s">
        <v>12</v>
      </c>
    </row>
    <row r="96" spans="2:6">
      <c r="B96" s="113">
        <v>0.60425925925925927</v>
      </c>
      <c r="C96" s="114">
        <v>530</v>
      </c>
      <c r="D96" s="115">
        <v>30.78</v>
      </c>
      <c r="E96" s="115">
        <v>16313.400000000001</v>
      </c>
      <c r="F96" s="61" t="s">
        <v>12</v>
      </c>
    </row>
    <row r="97" spans="2:6">
      <c r="B97" s="113">
        <v>0.61319444444444449</v>
      </c>
      <c r="C97" s="114">
        <v>100</v>
      </c>
      <c r="D97" s="115">
        <v>30.78</v>
      </c>
      <c r="E97" s="115">
        <v>3078</v>
      </c>
      <c r="F97" s="61" t="s">
        <v>12</v>
      </c>
    </row>
    <row r="98" spans="2:6">
      <c r="B98" s="113">
        <v>0.61319444444444449</v>
      </c>
      <c r="C98" s="114">
        <v>142</v>
      </c>
      <c r="D98" s="115">
        <v>30.78</v>
      </c>
      <c r="E98" s="115">
        <v>4370.76</v>
      </c>
      <c r="F98" s="61" t="s">
        <v>12</v>
      </c>
    </row>
    <row r="99" spans="2:6">
      <c r="B99" s="113">
        <v>0.61319444444444449</v>
      </c>
      <c r="C99" s="114">
        <v>142</v>
      </c>
      <c r="D99" s="115">
        <v>30.78</v>
      </c>
      <c r="E99" s="115">
        <v>4370.76</v>
      </c>
      <c r="F99" s="61" t="s">
        <v>12</v>
      </c>
    </row>
    <row r="100" spans="2:6">
      <c r="B100" s="113">
        <v>0.61576388888888889</v>
      </c>
      <c r="C100" s="114">
        <v>189</v>
      </c>
      <c r="D100" s="115">
        <v>30.84</v>
      </c>
      <c r="E100" s="115">
        <v>5828.76</v>
      </c>
      <c r="F100" s="61" t="s">
        <v>12</v>
      </c>
    </row>
    <row r="101" spans="2:6">
      <c r="B101" s="113">
        <v>0.61865740740740738</v>
      </c>
      <c r="C101" s="114">
        <v>106</v>
      </c>
      <c r="D101" s="115">
        <v>30.8</v>
      </c>
      <c r="E101" s="115">
        <v>3264.8</v>
      </c>
      <c r="F101" s="61" t="s">
        <v>12</v>
      </c>
    </row>
    <row r="102" spans="2:6">
      <c r="B102" s="113">
        <v>0.62231481481481477</v>
      </c>
      <c r="C102" s="114">
        <v>100</v>
      </c>
      <c r="D102" s="115">
        <v>30.76</v>
      </c>
      <c r="E102" s="115">
        <v>3076</v>
      </c>
      <c r="F102" s="61" t="s">
        <v>12</v>
      </c>
    </row>
    <row r="103" spans="2:6">
      <c r="B103" s="113">
        <v>0.62231481481481477</v>
      </c>
      <c r="C103" s="114">
        <v>144</v>
      </c>
      <c r="D103" s="115">
        <v>30.76</v>
      </c>
      <c r="E103" s="115">
        <v>4429.4400000000005</v>
      </c>
      <c r="F103" s="61" t="s">
        <v>12</v>
      </c>
    </row>
    <row r="104" spans="2:6">
      <c r="B104" s="113">
        <v>0.62428240740740737</v>
      </c>
      <c r="C104" s="114">
        <v>117</v>
      </c>
      <c r="D104" s="115">
        <v>30.74</v>
      </c>
      <c r="E104" s="115">
        <v>3596.58</v>
      </c>
      <c r="F104" s="61" t="s">
        <v>12</v>
      </c>
    </row>
    <row r="105" spans="2:6">
      <c r="B105" s="113">
        <v>0.62957175925925923</v>
      </c>
      <c r="C105" s="114">
        <v>290</v>
      </c>
      <c r="D105" s="115">
        <v>30.72</v>
      </c>
      <c r="E105" s="115">
        <v>8908.7999999999993</v>
      </c>
      <c r="F105" s="61" t="s">
        <v>12</v>
      </c>
    </row>
    <row r="106" spans="2:6">
      <c r="B106" s="113">
        <v>0.63942129629629629</v>
      </c>
      <c r="C106" s="114">
        <v>83</v>
      </c>
      <c r="D106" s="115">
        <v>30.74</v>
      </c>
      <c r="E106" s="115">
        <v>2551.42</v>
      </c>
      <c r="F106" s="61" t="s">
        <v>12</v>
      </c>
    </row>
    <row r="107" spans="2:6">
      <c r="B107" s="113">
        <v>0.63942129629629629</v>
      </c>
      <c r="C107" s="114">
        <v>53</v>
      </c>
      <c r="D107" s="115">
        <v>30.74</v>
      </c>
      <c r="E107" s="115">
        <v>1629.22</v>
      </c>
      <c r="F107" s="61" t="s">
        <v>12</v>
      </c>
    </row>
    <row r="108" spans="2:6">
      <c r="B108" s="113">
        <v>0.63942129629629629</v>
      </c>
      <c r="C108" s="114">
        <v>44</v>
      </c>
      <c r="D108" s="115">
        <v>30.74</v>
      </c>
      <c r="E108" s="115">
        <v>1352.56</v>
      </c>
      <c r="F108" s="61" t="s">
        <v>12</v>
      </c>
    </row>
    <row r="109" spans="2:6">
      <c r="B109" s="113">
        <v>0.64648148148148143</v>
      </c>
      <c r="C109" s="114">
        <v>525</v>
      </c>
      <c r="D109" s="115">
        <v>30.86</v>
      </c>
      <c r="E109" s="115">
        <v>16201.5</v>
      </c>
      <c r="F109" s="61" t="s">
        <v>12</v>
      </c>
    </row>
    <row r="110" spans="2:6">
      <c r="B110" s="113">
        <v>0.64754629629629634</v>
      </c>
      <c r="C110" s="114">
        <v>930</v>
      </c>
      <c r="D110" s="115">
        <v>30.84</v>
      </c>
      <c r="E110" s="115">
        <v>28681.200000000001</v>
      </c>
      <c r="F110" s="61" t="s">
        <v>12</v>
      </c>
    </row>
    <row r="111" spans="2:6">
      <c r="B111" s="113">
        <v>0.65113425925925927</v>
      </c>
      <c r="C111" s="114">
        <v>100</v>
      </c>
      <c r="D111" s="115">
        <v>30.84</v>
      </c>
      <c r="E111" s="115">
        <v>3084</v>
      </c>
      <c r="F111" s="61" t="s">
        <v>12</v>
      </c>
    </row>
    <row r="112" spans="2:6">
      <c r="B112" s="113">
        <v>0.65113425925925927</v>
      </c>
      <c r="C112" s="114">
        <v>508</v>
      </c>
      <c r="D112" s="115">
        <v>30.84</v>
      </c>
      <c r="E112" s="115">
        <v>15666.72</v>
      </c>
      <c r="F112" s="61" t="s">
        <v>12</v>
      </c>
    </row>
    <row r="113" spans="2:6">
      <c r="B113" s="113">
        <v>0.65171296296296299</v>
      </c>
      <c r="C113" s="114">
        <v>146</v>
      </c>
      <c r="D113" s="115">
        <v>30.8</v>
      </c>
      <c r="E113" s="115">
        <v>4496.8</v>
      </c>
      <c r="F113" s="61" t="s">
        <v>12</v>
      </c>
    </row>
    <row r="114" spans="2:6">
      <c r="B114" s="113">
        <v>0.65471064814814817</v>
      </c>
      <c r="C114" s="114">
        <v>175</v>
      </c>
      <c r="D114" s="115">
        <v>30.72</v>
      </c>
      <c r="E114" s="115">
        <v>5376</v>
      </c>
      <c r="F114" s="61" t="s">
        <v>12</v>
      </c>
    </row>
    <row r="115" spans="2:6">
      <c r="B115" s="113">
        <v>0.65538194444444442</v>
      </c>
      <c r="C115" s="114">
        <v>380</v>
      </c>
      <c r="D115" s="115">
        <v>30.7</v>
      </c>
      <c r="E115" s="115">
        <v>11666</v>
      </c>
      <c r="F115" s="61" t="s">
        <v>12</v>
      </c>
    </row>
    <row r="116" spans="2:6">
      <c r="B116" s="113">
        <v>0.65781250000000002</v>
      </c>
      <c r="C116" s="114">
        <v>140</v>
      </c>
      <c r="D116" s="115">
        <v>30.66</v>
      </c>
      <c r="E116" s="115">
        <v>4292.3999999999996</v>
      </c>
      <c r="F116" s="61" t="s">
        <v>12</v>
      </c>
    </row>
    <row r="117" spans="2:6">
      <c r="B117" s="113">
        <v>0.66031249999999997</v>
      </c>
      <c r="C117" s="114">
        <v>237</v>
      </c>
      <c r="D117" s="115">
        <v>30.64</v>
      </c>
      <c r="E117" s="115">
        <v>7261.68</v>
      </c>
      <c r="F117" s="61" t="s">
        <v>12</v>
      </c>
    </row>
    <row r="118" spans="2:6">
      <c r="B118" s="113">
        <v>0.66533564814814816</v>
      </c>
      <c r="C118" s="114">
        <v>874</v>
      </c>
      <c r="D118" s="115">
        <v>30.74</v>
      </c>
      <c r="E118" s="115">
        <v>26866.76</v>
      </c>
      <c r="F118" s="61" t="s">
        <v>12</v>
      </c>
    </row>
    <row r="119" spans="2:6">
      <c r="B119" s="113">
        <v>0.66737268518518522</v>
      </c>
      <c r="C119" s="114">
        <v>342</v>
      </c>
      <c r="D119" s="115">
        <v>30.72</v>
      </c>
      <c r="E119" s="115">
        <v>10506.24</v>
      </c>
      <c r="F119" s="61" t="s">
        <v>12</v>
      </c>
    </row>
    <row r="120" spans="2:6">
      <c r="B120" s="113">
        <v>0.67057870370370365</v>
      </c>
      <c r="C120" s="114">
        <v>433</v>
      </c>
      <c r="D120" s="115">
        <v>30.78</v>
      </c>
      <c r="E120" s="115">
        <v>13327.74</v>
      </c>
      <c r="F120" s="61" t="s">
        <v>12</v>
      </c>
    </row>
    <row r="121" spans="2:6">
      <c r="B121" s="113">
        <v>0.67418981481481477</v>
      </c>
      <c r="C121" s="114">
        <v>192</v>
      </c>
      <c r="D121" s="115">
        <v>30.76</v>
      </c>
      <c r="E121" s="115">
        <v>5905.92</v>
      </c>
      <c r="F121" s="61" t="s">
        <v>12</v>
      </c>
    </row>
    <row r="122" spans="2:6">
      <c r="B122" s="113">
        <v>0.68593749999999998</v>
      </c>
      <c r="C122" s="114">
        <v>35</v>
      </c>
      <c r="D122" s="115">
        <v>30.96</v>
      </c>
      <c r="E122" s="115">
        <v>1083.6000000000001</v>
      </c>
      <c r="F122" s="61" t="s">
        <v>12</v>
      </c>
    </row>
    <row r="123" spans="2:6">
      <c r="B123" s="113">
        <v>0.68599537037037039</v>
      </c>
      <c r="C123" s="114">
        <v>921</v>
      </c>
      <c r="D123" s="115">
        <v>30.94</v>
      </c>
      <c r="E123" s="115">
        <v>28495.74</v>
      </c>
      <c r="F123" s="61" t="s">
        <v>12</v>
      </c>
    </row>
    <row r="124" spans="2:6">
      <c r="B124" s="113">
        <v>0.68755787037037042</v>
      </c>
      <c r="C124" s="114">
        <v>202</v>
      </c>
      <c r="D124" s="115">
        <v>30.96</v>
      </c>
      <c r="E124" s="115">
        <v>6253.92</v>
      </c>
      <c r="F124" s="61" t="s">
        <v>12</v>
      </c>
    </row>
    <row r="125" spans="2:6">
      <c r="B125" s="113">
        <v>0.68857638888888884</v>
      </c>
      <c r="C125" s="114">
        <v>9</v>
      </c>
      <c r="D125" s="115">
        <v>30.94</v>
      </c>
      <c r="E125" s="115">
        <v>278.46000000000004</v>
      </c>
      <c r="F125" s="61" t="s">
        <v>12</v>
      </c>
    </row>
    <row r="126" spans="2:6">
      <c r="B126" s="113">
        <v>0.68857638888888884</v>
      </c>
      <c r="C126" s="114">
        <v>367</v>
      </c>
      <c r="D126" s="115">
        <v>30.94</v>
      </c>
      <c r="E126" s="115">
        <v>11354.98</v>
      </c>
      <c r="F126" s="61" t="s">
        <v>12</v>
      </c>
    </row>
    <row r="127" spans="2:6">
      <c r="B127" s="113">
        <v>0.68857638888888884</v>
      </c>
      <c r="C127" s="114">
        <v>351</v>
      </c>
      <c r="D127" s="115">
        <v>30.94</v>
      </c>
      <c r="E127" s="115">
        <v>10859.94</v>
      </c>
      <c r="F127" s="61" t="s">
        <v>12</v>
      </c>
    </row>
    <row r="128" spans="2:6">
      <c r="B128" s="113">
        <v>0.69680555555555557</v>
      </c>
      <c r="C128" s="114">
        <v>122</v>
      </c>
      <c r="D128" s="115">
        <v>30.94</v>
      </c>
      <c r="E128" s="115">
        <v>3774.6800000000003</v>
      </c>
      <c r="F128" s="61" t="s">
        <v>12</v>
      </c>
    </row>
    <row r="129" spans="2:6">
      <c r="B129" s="113">
        <v>0.69960648148148152</v>
      </c>
      <c r="C129" s="114">
        <v>115</v>
      </c>
      <c r="D129" s="115">
        <v>30.96</v>
      </c>
      <c r="E129" s="115">
        <v>3560.4</v>
      </c>
      <c r="F129" s="61" t="s">
        <v>12</v>
      </c>
    </row>
    <row r="130" spans="2:6">
      <c r="B130" s="113">
        <v>0.69960648148148152</v>
      </c>
      <c r="C130" s="114">
        <v>88</v>
      </c>
      <c r="D130" s="115">
        <v>30.96</v>
      </c>
      <c r="E130" s="115">
        <v>2724.48</v>
      </c>
      <c r="F130" s="61" t="s">
        <v>12</v>
      </c>
    </row>
    <row r="131" spans="2:6">
      <c r="B131" s="113">
        <v>0.69961805555555556</v>
      </c>
      <c r="C131" s="114">
        <v>124</v>
      </c>
      <c r="D131" s="115">
        <v>30.96</v>
      </c>
      <c r="E131" s="115">
        <v>3839.04</v>
      </c>
      <c r="F131" s="61" t="s">
        <v>12</v>
      </c>
    </row>
    <row r="132" spans="2:6">
      <c r="B132" s="113">
        <v>0.70103009259259264</v>
      </c>
      <c r="C132" s="114">
        <v>280</v>
      </c>
      <c r="D132" s="115">
        <v>30.92</v>
      </c>
      <c r="E132" s="115">
        <v>8657.6</v>
      </c>
      <c r="F132" s="61" t="s">
        <v>12</v>
      </c>
    </row>
    <row r="133" spans="2:6">
      <c r="B133" s="113">
        <v>0.70104166666666667</v>
      </c>
      <c r="C133" s="114">
        <v>699</v>
      </c>
      <c r="D133" s="115">
        <v>30.9</v>
      </c>
      <c r="E133" s="115">
        <v>21599.1</v>
      </c>
      <c r="F133" s="61" t="s">
        <v>12</v>
      </c>
    </row>
    <row r="134" spans="2:6">
      <c r="B134" s="113">
        <v>0.71004629629629634</v>
      </c>
      <c r="C134" s="114">
        <v>506</v>
      </c>
      <c r="D134" s="115">
        <v>31.04</v>
      </c>
      <c r="E134" s="115">
        <v>15706.24</v>
      </c>
      <c r="F134" s="61" t="s">
        <v>12</v>
      </c>
    </row>
    <row r="135" spans="2:6">
      <c r="B135" s="113">
        <v>0.71182870370370366</v>
      </c>
      <c r="C135" s="114">
        <v>402</v>
      </c>
      <c r="D135" s="115">
        <v>31.1</v>
      </c>
      <c r="E135" s="115">
        <v>12502.2</v>
      </c>
      <c r="F135" s="61" t="s">
        <v>12</v>
      </c>
    </row>
    <row r="136" spans="2:6">
      <c r="B136" s="113">
        <v>0.71299768518518514</v>
      </c>
      <c r="C136" s="114">
        <v>165</v>
      </c>
      <c r="D136" s="115">
        <v>31.12</v>
      </c>
      <c r="E136" s="115">
        <v>5134.8</v>
      </c>
      <c r="F136" s="61" t="s">
        <v>12</v>
      </c>
    </row>
    <row r="137" spans="2:6">
      <c r="B137" s="113">
        <v>0.71299768518518514</v>
      </c>
      <c r="C137" s="114">
        <v>23</v>
      </c>
      <c r="D137" s="115">
        <v>31.12</v>
      </c>
      <c r="E137" s="115">
        <v>715.76</v>
      </c>
      <c r="F137" s="61" t="s">
        <v>12</v>
      </c>
    </row>
    <row r="138" spans="2:6">
      <c r="B138" s="113">
        <v>0.71524305555555556</v>
      </c>
      <c r="C138" s="114">
        <v>162</v>
      </c>
      <c r="D138" s="115">
        <v>31.1</v>
      </c>
      <c r="E138" s="115">
        <v>5038.2</v>
      </c>
      <c r="F138" s="61" t="s">
        <v>12</v>
      </c>
    </row>
    <row r="139" spans="2:6">
      <c r="B139" s="113">
        <v>0.71524305555555556</v>
      </c>
      <c r="C139" s="114">
        <v>14</v>
      </c>
      <c r="D139" s="115">
        <v>31.1</v>
      </c>
      <c r="E139" s="115">
        <v>435.40000000000003</v>
      </c>
      <c r="F139" s="61" t="s">
        <v>12</v>
      </c>
    </row>
    <row r="140" spans="2:6">
      <c r="B140" s="113">
        <v>0.71608796296296295</v>
      </c>
      <c r="C140" s="114">
        <v>83</v>
      </c>
      <c r="D140" s="115">
        <v>31.08</v>
      </c>
      <c r="E140" s="115">
        <v>2579.64</v>
      </c>
      <c r="F140" s="61" t="s">
        <v>12</v>
      </c>
    </row>
    <row r="141" spans="2:6">
      <c r="B141" s="113">
        <v>0.71608796296296295</v>
      </c>
      <c r="C141" s="114">
        <v>101</v>
      </c>
      <c r="D141" s="115">
        <v>31.08</v>
      </c>
      <c r="E141" s="115">
        <v>3139.08</v>
      </c>
      <c r="F141" s="61" t="s">
        <v>12</v>
      </c>
    </row>
    <row r="142" spans="2:6">
      <c r="B142" s="113">
        <v>0.71608796296296295</v>
      </c>
      <c r="C142" s="114">
        <v>56</v>
      </c>
      <c r="D142" s="115">
        <v>31.08</v>
      </c>
      <c r="E142" s="115">
        <v>1740.48</v>
      </c>
      <c r="F142" s="61" t="s">
        <v>12</v>
      </c>
    </row>
    <row r="143" spans="2:6">
      <c r="B143" s="113">
        <v>0.71608796296296295</v>
      </c>
      <c r="C143" s="114">
        <v>965</v>
      </c>
      <c r="D143" s="115">
        <v>31.08</v>
      </c>
      <c r="E143" s="115">
        <v>29992.199999999997</v>
      </c>
      <c r="F143" s="61" t="s">
        <v>12</v>
      </c>
    </row>
    <row r="144" spans="2:6">
      <c r="B144" s="113"/>
      <c r="C144" s="114"/>
      <c r="D144" s="115"/>
      <c r="E144" s="115"/>
      <c r="F144" s="61"/>
    </row>
    <row r="145" spans="2:6">
      <c r="B145" s="113"/>
      <c r="C145" s="114"/>
      <c r="D145" s="115"/>
      <c r="E145" s="115"/>
      <c r="F145" s="61"/>
    </row>
    <row r="146" spans="2:6">
      <c r="B146" s="113"/>
      <c r="C146" s="114"/>
      <c r="D146" s="115"/>
      <c r="E146" s="115"/>
      <c r="F146" s="61"/>
    </row>
    <row r="147" spans="2:6">
      <c r="B147" s="113"/>
      <c r="C147" s="114"/>
      <c r="D147" s="115"/>
      <c r="E147" s="115"/>
      <c r="F147" s="61"/>
    </row>
    <row r="148" spans="2:6">
      <c r="B148" s="113"/>
      <c r="C148" s="114"/>
      <c r="D148" s="115"/>
      <c r="E148" s="115"/>
      <c r="F148" s="61"/>
    </row>
    <row r="149" spans="2:6">
      <c r="B149" s="113"/>
      <c r="C149" s="114"/>
      <c r="D149" s="115"/>
      <c r="E149" s="115"/>
      <c r="F149" s="61"/>
    </row>
    <row r="150" spans="2:6">
      <c r="B150" s="113"/>
      <c r="C150" s="114"/>
      <c r="D150" s="115"/>
      <c r="E150" s="115"/>
      <c r="F150" s="61"/>
    </row>
    <row r="151" spans="2:6">
      <c r="B151" s="113"/>
      <c r="C151" s="114"/>
      <c r="D151" s="115"/>
      <c r="E151" s="115"/>
      <c r="F151" s="61"/>
    </row>
    <row r="152" spans="2:6">
      <c r="B152" s="113"/>
      <c r="C152" s="114"/>
      <c r="D152" s="115"/>
      <c r="E152" s="115"/>
      <c r="F152" s="61"/>
    </row>
    <row r="153" spans="2:6">
      <c r="B153" s="113"/>
      <c r="C153" s="114"/>
      <c r="D153" s="115"/>
      <c r="E153" s="115"/>
      <c r="F153" s="61"/>
    </row>
    <row r="154" spans="2:6">
      <c r="B154" s="113"/>
      <c r="C154" s="114"/>
      <c r="D154" s="115"/>
      <c r="E154" s="115"/>
      <c r="F154" s="61"/>
    </row>
    <row r="155" spans="2:6">
      <c r="B155" s="113"/>
      <c r="C155" s="114"/>
      <c r="D155" s="115"/>
      <c r="E155" s="115"/>
      <c r="F155" s="61"/>
    </row>
    <row r="156" spans="2:6">
      <c r="B156" s="113"/>
      <c r="C156" s="114"/>
      <c r="D156" s="115"/>
      <c r="E156" s="115"/>
      <c r="F156" s="61"/>
    </row>
    <row r="157" spans="2:6">
      <c r="B157" s="113"/>
      <c r="C157" s="114"/>
      <c r="D157" s="115"/>
      <c r="E157" s="115"/>
      <c r="F157" s="61"/>
    </row>
    <row r="158" spans="2:6">
      <c r="B158" s="113"/>
      <c r="C158" s="114"/>
      <c r="D158" s="115"/>
      <c r="E158" s="115"/>
      <c r="F158" s="61"/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5">
      <c r="B165" s="34"/>
      <c r="C165" s="104"/>
      <c r="D165" s="105"/>
      <c r="E165" s="105"/>
      <c r="F165" s="106"/>
    </row>
    <row r="166" spans="2:6" ht="12.5">
      <c r="B166" s="34"/>
      <c r="C166" s="104"/>
      <c r="D166" s="105"/>
      <c r="E166" s="105"/>
      <c r="F166" s="106"/>
    </row>
    <row r="167" spans="2:6" ht="12.5">
      <c r="B167" s="34"/>
      <c r="C167" s="104"/>
      <c r="D167" s="105"/>
      <c r="E167" s="105"/>
      <c r="F167" s="106"/>
    </row>
    <row r="168" spans="2:6" ht="12.5">
      <c r="B168" s="34"/>
      <c r="C168" s="104"/>
      <c r="D168" s="105"/>
      <c r="E168" s="105"/>
      <c r="F168" s="106"/>
    </row>
    <row r="169" spans="2:6" ht="12.5">
      <c r="B169" s="34"/>
      <c r="C169" s="104"/>
      <c r="D169" s="105"/>
      <c r="E169" s="105"/>
      <c r="F169" s="106"/>
    </row>
    <row r="170" spans="2:6" ht="12.5">
      <c r="B170" s="34"/>
      <c r="C170" s="104"/>
      <c r="D170" s="105"/>
      <c r="E170" s="105"/>
      <c r="F170" s="106"/>
    </row>
    <row r="171" spans="2:6" ht="12.5">
      <c r="B171" s="34"/>
      <c r="C171" s="104"/>
      <c r="D171" s="105"/>
      <c r="E171" s="105"/>
      <c r="F171" s="106"/>
    </row>
    <row r="172" spans="2:6" ht="12.5">
      <c r="B172" s="34"/>
      <c r="C172" s="104"/>
      <c r="D172" s="105"/>
      <c r="E172" s="105"/>
      <c r="F172" s="106"/>
    </row>
    <row r="173" spans="2:6" ht="12.5">
      <c r="B173" s="34"/>
      <c r="C173" s="104"/>
      <c r="D173" s="105"/>
      <c r="E173" s="105"/>
      <c r="F173" s="106"/>
    </row>
    <row r="174" spans="2:6" ht="12.5">
      <c r="B174" s="34"/>
      <c r="C174" s="104"/>
      <c r="D174" s="105"/>
      <c r="E174" s="105"/>
      <c r="F174" s="106"/>
    </row>
    <row r="175" spans="2:6" ht="12.5">
      <c r="B175" s="34"/>
      <c r="C175" s="104"/>
      <c r="D175" s="105"/>
      <c r="E175" s="105"/>
      <c r="F175" s="106"/>
    </row>
    <row r="176" spans="2:6" ht="12.5">
      <c r="B176" s="34"/>
      <c r="C176" s="104"/>
      <c r="D176" s="105"/>
      <c r="E176" s="105"/>
      <c r="F176" s="106"/>
    </row>
    <row r="177" spans="2:6" ht="12.5">
      <c r="B177" s="34"/>
      <c r="C177" s="104"/>
      <c r="D177" s="105"/>
      <c r="E177" s="105"/>
      <c r="F177" s="106"/>
    </row>
    <row r="178" spans="2:6" ht="12.5">
      <c r="B178" s="34"/>
      <c r="C178" s="104"/>
      <c r="D178" s="105"/>
      <c r="E178" s="105"/>
      <c r="F178" s="106"/>
    </row>
    <row r="179" spans="2:6" ht="12.5">
      <c r="B179" s="34"/>
      <c r="C179" s="104"/>
      <c r="D179" s="105"/>
      <c r="E179" s="105"/>
      <c r="F179" s="106"/>
    </row>
    <row r="180" spans="2:6" ht="12.5">
      <c r="B180" s="34"/>
      <c r="C180" s="104"/>
      <c r="D180" s="105"/>
      <c r="E180" s="105"/>
      <c r="F180" s="106"/>
    </row>
    <row r="181" spans="2:6" ht="12.5">
      <c r="B181" s="34"/>
      <c r="C181" s="104"/>
      <c r="D181" s="105"/>
      <c r="E181" s="105"/>
      <c r="F181" s="106"/>
    </row>
    <row r="182" spans="2:6" ht="12.5">
      <c r="B182" s="34"/>
      <c r="C182" s="104"/>
      <c r="D182" s="105"/>
      <c r="E182" s="105"/>
      <c r="F182" s="106"/>
    </row>
    <row r="183" spans="2:6" ht="12.5">
      <c r="B183" s="34"/>
      <c r="C183" s="104"/>
      <c r="D183" s="105"/>
      <c r="E183" s="105"/>
      <c r="F183" s="106"/>
    </row>
    <row r="184" spans="2:6" ht="12.5">
      <c r="B184" s="34"/>
      <c r="C184" s="104"/>
      <c r="D184" s="105"/>
      <c r="E184" s="105"/>
      <c r="F184" s="106"/>
    </row>
    <row r="185" spans="2:6" ht="12.5">
      <c r="B185" s="34"/>
      <c r="C185" s="104"/>
      <c r="D185" s="105"/>
      <c r="E185" s="105"/>
      <c r="F185" s="106"/>
    </row>
    <row r="186" spans="2:6" ht="12.5">
      <c r="B186" s="34"/>
      <c r="C186" s="104"/>
      <c r="D186" s="105"/>
      <c r="E186" s="105"/>
      <c r="F186" s="106"/>
    </row>
    <row r="187" spans="2:6" ht="12.5">
      <c r="B187" s="34"/>
      <c r="C187" s="104"/>
      <c r="D187" s="105"/>
      <c r="E187" s="105"/>
      <c r="F187" s="106"/>
    </row>
    <row r="188" spans="2:6" ht="12.5">
      <c r="B188" s="34"/>
      <c r="C188" s="104"/>
      <c r="D188" s="105"/>
      <c r="E188" s="105"/>
      <c r="F188" s="106"/>
    </row>
    <row r="189" spans="2:6" ht="12.5">
      <c r="B189" s="34"/>
      <c r="C189" s="104"/>
      <c r="D189" s="105"/>
      <c r="E189" s="105"/>
      <c r="F189" s="106"/>
    </row>
    <row r="190" spans="2:6" ht="12.5">
      <c r="B190" s="34"/>
      <c r="C190" s="104"/>
      <c r="D190" s="105"/>
      <c r="E190" s="105"/>
      <c r="F190" s="106"/>
    </row>
    <row r="191" spans="2:6" ht="12.5">
      <c r="B191" s="34"/>
      <c r="C191" s="104"/>
      <c r="D191" s="105"/>
      <c r="E191" s="105"/>
      <c r="F191" s="106"/>
    </row>
    <row r="192" spans="2:6" ht="12.5">
      <c r="B192" s="34"/>
      <c r="C192" s="104"/>
      <c r="D192" s="105"/>
      <c r="E192" s="105"/>
      <c r="F192" s="106"/>
    </row>
    <row r="193" spans="2:6" ht="12.5">
      <c r="B193" s="34"/>
      <c r="C193" s="104"/>
      <c r="D193" s="105"/>
      <c r="E193" s="105"/>
      <c r="F193" s="106"/>
    </row>
    <row r="194" spans="2:6" ht="12.5">
      <c r="B194" s="34"/>
      <c r="C194" s="104"/>
      <c r="D194" s="105"/>
      <c r="E194" s="105"/>
      <c r="F194" s="106"/>
    </row>
    <row r="195" spans="2:6" ht="12.5">
      <c r="B195" s="34"/>
      <c r="C195" s="104"/>
      <c r="D195" s="105"/>
      <c r="E195" s="105"/>
      <c r="F195" s="106"/>
    </row>
    <row r="196" spans="2:6" ht="12.5">
      <c r="B196" s="34"/>
      <c r="C196" s="104"/>
      <c r="D196" s="105"/>
      <c r="E196" s="105"/>
      <c r="F196" s="106"/>
    </row>
    <row r="197" spans="2:6" ht="12.5">
      <c r="B197" s="34"/>
      <c r="C197" s="104"/>
      <c r="D197" s="105"/>
      <c r="E197" s="105"/>
      <c r="F197" s="106"/>
    </row>
    <row r="198" spans="2:6" ht="12.5">
      <c r="B198" s="34"/>
      <c r="C198" s="104"/>
      <c r="D198" s="105"/>
      <c r="E198" s="105"/>
      <c r="F198" s="106"/>
    </row>
    <row r="199" spans="2:6" ht="12.5">
      <c r="B199" s="34"/>
      <c r="C199" s="104"/>
      <c r="D199" s="105"/>
      <c r="E199" s="105"/>
      <c r="F199" s="106"/>
    </row>
    <row r="200" spans="2:6" ht="12.5">
      <c r="B200" s="34"/>
      <c r="C200" s="104"/>
      <c r="D200" s="105"/>
      <c r="E200" s="105"/>
      <c r="F200" s="106"/>
    </row>
    <row r="201" spans="2:6" ht="12.5">
      <c r="B201" s="34"/>
      <c r="C201" s="104"/>
      <c r="D201" s="105"/>
      <c r="E201" s="105"/>
      <c r="F201" s="106"/>
    </row>
    <row r="202" spans="2:6" ht="12.5">
      <c r="B202" s="34"/>
      <c r="C202" s="104"/>
      <c r="D202" s="105"/>
      <c r="E202" s="105"/>
      <c r="F202" s="106"/>
    </row>
    <row r="203" spans="2:6" ht="12.5">
      <c r="B203" s="34"/>
      <c r="C203" s="104"/>
      <c r="D203" s="105"/>
      <c r="E203" s="105"/>
      <c r="F203" s="106"/>
    </row>
    <row r="204" spans="2:6" ht="12.5">
      <c r="B204" s="34"/>
      <c r="C204" s="104"/>
      <c r="D204" s="105"/>
      <c r="E204" s="105"/>
      <c r="F204" s="106"/>
    </row>
    <row r="205" spans="2:6" ht="12.5">
      <c r="B205" s="34"/>
      <c r="C205" s="104"/>
      <c r="D205" s="105"/>
      <c r="E205" s="105"/>
      <c r="F205" s="106"/>
    </row>
    <row r="206" spans="2:6" ht="12.5">
      <c r="B206" s="34"/>
      <c r="C206" s="104"/>
      <c r="D206" s="105"/>
      <c r="E206" s="105"/>
      <c r="F206" s="106"/>
    </row>
    <row r="207" spans="2:6" ht="12.5">
      <c r="B207" s="34"/>
      <c r="C207" s="104"/>
      <c r="D207" s="105"/>
      <c r="E207" s="105"/>
      <c r="F207" s="106"/>
    </row>
    <row r="208" spans="2:6" ht="12.5">
      <c r="B208" s="34"/>
      <c r="C208" s="104"/>
      <c r="D208" s="105"/>
      <c r="E208" s="105"/>
      <c r="F208" s="106"/>
    </row>
    <row r="209" spans="2:6" ht="12.5">
      <c r="B209" s="34"/>
      <c r="C209" s="104"/>
      <c r="D209" s="105"/>
      <c r="E209" s="105"/>
      <c r="F209" s="106"/>
    </row>
    <row r="210" spans="2:6" ht="12.5">
      <c r="B210" s="34"/>
      <c r="C210" s="104"/>
      <c r="D210" s="105"/>
      <c r="E210" s="105"/>
      <c r="F210" s="106"/>
    </row>
    <row r="211" spans="2:6" ht="12.5">
      <c r="B211" s="34"/>
      <c r="C211" s="104"/>
      <c r="D211" s="105"/>
      <c r="E211" s="105"/>
      <c r="F211" s="106"/>
    </row>
    <row r="212" spans="2:6" ht="12.5">
      <c r="B212" s="34"/>
      <c r="C212" s="104"/>
      <c r="D212" s="105"/>
      <c r="E212" s="105"/>
      <c r="F212" s="106"/>
    </row>
    <row r="213" spans="2:6" ht="12.5">
      <c r="B213" s="34"/>
      <c r="C213" s="104"/>
      <c r="D213" s="105"/>
      <c r="E213" s="105"/>
      <c r="F213" s="106"/>
    </row>
    <row r="214" spans="2:6" ht="12.5">
      <c r="B214" s="34"/>
      <c r="C214" s="104"/>
      <c r="D214" s="105"/>
      <c r="E214" s="105"/>
      <c r="F214" s="106"/>
    </row>
    <row r="215" spans="2:6" ht="12.5">
      <c r="B215" s="34"/>
      <c r="C215" s="104"/>
      <c r="D215" s="105"/>
      <c r="E215" s="105"/>
      <c r="F215" s="106"/>
    </row>
    <row r="216" spans="2:6" ht="12.5">
      <c r="B216" s="34"/>
      <c r="C216" s="104"/>
      <c r="D216" s="105"/>
      <c r="E216" s="105"/>
      <c r="F216" s="106"/>
    </row>
    <row r="217" spans="2:6" ht="12.5">
      <c r="B217" s="34"/>
      <c r="C217" s="104"/>
      <c r="D217" s="105"/>
      <c r="E217" s="105"/>
      <c r="F217" s="106"/>
    </row>
    <row r="218" spans="2:6" ht="12.5">
      <c r="B218" s="34"/>
      <c r="C218" s="104"/>
      <c r="D218" s="105"/>
      <c r="E218" s="105"/>
      <c r="F218" s="106"/>
    </row>
    <row r="219" spans="2:6" ht="12.5">
      <c r="B219" s="34"/>
      <c r="C219" s="104"/>
      <c r="D219" s="105"/>
      <c r="E219" s="105"/>
      <c r="F219" s="106"/>
    </row>
    <row r="220" spans="2:6" ht="12.5">
      <c r="B220" s="34"/>
      <c r="C220" s="104"/>
      <c r="D220" s="105"/>
      <c r="E220" s="105"/>
      <c r="F220" s="106"/>
    </row>
    <row r="221" spans="2:6" ht="12.5">
      <c r="B221" s="34"/>
      <c r="C221" s="104"/>
      <c r="D221" s="105"/>
      <c r="E221" s="105"/>
      <c r="F221" s="106"/>
    </row>
    <row r="222" spans="2:6" ht="12.5">
      <c r="B222" s="34"/>
      <c r="C222" s="104"/>
      <c r="D222" s="105"/>
      <c r="E222" s="105"/>
      <c r="F222" s="106"/>
    </row>
    <row r="223" spans="2:6" ht="12.5">
      <c r="B223" s="34"/>
      <c r="C223" s="104"/>
      <c r="D223" s="105"/>
      <c r="E223" s="105"/>
      <c r="F223" s="106"/>
    </row>
    <row r="224" spans="2:6" ht="12.5">
      <c r="B224" s="34"/>
      <c r="C224" s="104"/>
      <c r="D224" s="105"/>
      <c r="E224" s="105"/>
      <c r="F224" s="106"/>
    </row>
    <row r="225" spans="2:6" ht="12.5">
      <c r="B225" s="34"/>
      <c r="C225" s="104"/>
      <c r="D225" s="105"/>
      <c r="E225" s="105"/>
      <c r="F225" s="106"/>
    </row>
    <row r="226" spans="2:6" ht="12.5">
      <c r="B226" s="34"/>
      <c r="C226" s="104"/>
      <c r="D226" s="105"/>
      <c r="E226" s="105"/>
      <c r="F226" s="106"/>
    </row>
    <row r="227" spans="2:6" ht="12.5">
      <c r="B227" s="34"/>
      <c r="C227" s="104"/>
      <c r="D227" s="105"/>
      <c r="E227" s="105"/>
      <c r="F227" s="106"/>
    </row>
    <row r="228" spans="2:6" ht="12.5">
      <c r="B228" s="34"/>
      <c r="C228" s="104"/>
      <c r="D228" s="105"/>
      <c r="E228" s="105"/>
      <c r="F228" s="106"/>
    </row>
    <row r="229" spans="2:6" ht="12.5">
      <c r="B229" s="34"/>
      <c r="C229" s="104"/>
      <c r="D229" s="105"/>
      <c r="E229" s="105"/>
      <c r="F229" s="106"/>
    </row>
    <row r="230" spans="2:6" ht="12.5">
      <c r="B230" s="34"/>
      <c r="C230" s="104"/>
      <c r="D230" s="105"/>
      <c r="E230" s="105"/>
      <c r="F230" s="106"/>
    </row>
    <row r="231" spans="2:6" ht="12.5">
      <c r="B231" s="34"/>
      <c r="C231" s="104"/>
      <c r="D231" s="105"/>
      <c r="E231" s="105"/>
      <c r="F231" s="106"/>
    </row>
    <row r="232" spans="2:6" ht="12.5">
      <c r="B232" s="34"/>
      <c r="C232" s="104"/>
      <c r="D232" s="105"/>
      <c r="E232" s="105"/>
      <c r="F232" s="106"/>
    </row>
    <row r="233" spans="2:6" ht="12.5">
      <c r="B233" s="34"/>
      <c r="C233" s="104"/>
      <c r="D233" s="105"/>
      <c r="E233" s="105"/>
      <c r="F233" s="106"/>
    </row>
    <row r="234" spans="2:6" ht="12.5">
      <c r="B234" s="34"/>
      <c r="C234" s="104"/>
      <c r="D234" s="105"/>
      <c r="E234" s="105"/>
      <c r="F234" s="106"/>
    </row>
    <row r="235" spans="2:6" ht="12.5">
      <c r="B235" s="34"/>
      <c r="C235" s="104"/>
      <c r="D235" s="105"/>
      <c r="E235" s="105"/>
      <c r="F235" s="106"/>
    </row>
    <row r="236" spans="2:6" ht="12.5">
      <c r="B236" s="34"/>
      <c r="C236" s="104"/>
      <c r="D236" s="105"/>
      <c r="E236" s="105"/>
      <c r="F236" s="106"/>
    </row>
    <row r="237" spans="2:6" ht="12.5">
      <c r="B237" s="34"/>
      <c r="C237" s="104"/>
      <c r="D237" s="105"/>
      <c r="E237" s="105"/>
      <c r="F237" s="106"/>
    </row>
    <row r="238" spans="2:6" ht="12.5">
      <c r="B238" s="34"/>
      <c r="C238" s="104"/>
      <c r="D238" s="105"/>
      <c r="E238" s="105"/>
      <c r="F238" s="106"/>
    </row>
    <row r="239" spans="2:6" ht="12.5">
      <c r="B239" s="34"/>
      <c r="C239" s="104"/>
      <c r="D239" s="105"/>
      <c r="E239" s="105"/>
      <c r="F239" s="106"/>
    </row>
    <row r="240" spans="2:6" ht="12.5">
      <c r="B240" s="34"/>
      <c r="C240" s="104"/>
      <c r="D240" s="105"/>
      <c r="E240" s="105"/>
      <c r="F240" s="106"/>
    </row>
    <row r="241" spans="2:6" ht="12.5">
      <c r="B241" s="34"/>
      <c r="C241" s="104"/>
      <c r="D241" s="105"/>
      <c r="E241" s="105"/>
      <c r="F241" s="106"/>
    </row>
    <row r="242" spans="2:6" ht="12.5">
      <c r="B242" s="34"/>
      <c r="C242" s="104"/>
      <c r="D242" s="105"/>
      <c r="E242" s="105"/>
      <c r="F242" s="106"/>
    </row>
    <row r="243" spans="2:6" ht="12.5">
      <c r="B243" s="34"/>
      <c r="C243" s="104"/>
      <c r="D243" s="105"/>
      <c r="E243" s="105"/>
      <c r="F243" s="106"/>
    </row>
    <row r="244" spans="2:6" ht="12.5">
      <c r="B244" s="34"/>
      <c r="C244" s="104"/>
      <c r="D244" s="105"/>
      <c r="E244" s="105"/>
      <c r="F244" s="106"/>
    </row>
    <row r="245" spans="2:6" ht="12.5">
      <c r="B245" s="34"/>
      <c r="C245" s="104"/>
      <c r="D245" s="105"/>
      <c r="E245" s="105"/>
      <c r="F245" s="106"/>
    </row>
    <row r="246" spans="2:6" ht="12.5">
      <c r="B246" s="34"/>
      <c r="C246" s="104"/>
      <c r="D246" s="105"/>
      <c r="E246" s="105"/>
      <c r="F246" s="106"/>
    </row>
    <row r="247" spans="2:6" ht="12.5">
      <c r="B247" s="34"/>
      <c r="C247" s="104"/>
      <c r="D247" s="105"/>
      <c r="E247" s="105"/>
      <c r="F247" s="106"/>
    </row>
    <row r="248" spans="2:6" ht="12.5">
      <c r="B248" s="34"/>
      <c r="C248" s="104"/>
      <c r="D248" s="105"/>
      <c r="E248" s="105"/>
      <c r="F248" s="106"/>
    </row>
  </sheetData>
  <conditionalFormatting sqref="D15:D19">
    <cfRule type="expression" dxfId="5" priority="1">
      <formula>$D15&gt;#REF!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92B6A-A64D-4602-A728-729BDEA2C5EE}">
  <dimension ref="B1:L248"/>
  <sheetViews>
    <sheetView workbookViewId="0">
      <selection activeCell="B16" sqref="B16"/>
    </sheetView>
  </sheetViews>
  <sheetFormatPr defaultColWidth="9.453125" defaultRowHeight="11.5"/>
  <cols>
    <col min="1" max="1" width="9.453125" style="67"/>
    <col min="2" max="2" width="17.54296875" style="69" customWidth="1"/>
    <col min="3" max="3" width="16.54296875" style="70" customWidth="1"/>
    <col min="4" max="4" width="17.81640625" style="71" customWidth="1"/>
    <col min="5" max="5" width="16.54296875" style="68" customWidth="1"/>
    <col min="6" max="6" width="20" style="71" bestFit="1" customWidth="1"/>
    <col min="7" max="7" width="8.1796875" style="67" customWidth="1"/>
    <col min="8" max="8" width="26.453125" style="67" bestFit="1" customWidth="1"/>
    <col min="9" max="9" width="20.453125" style="67" bestFit="1" customWidth="1"/>
    <col min="10" max="10" width="18.81640625" style="67" customWidth="1"/>
    <col min="11" max="11" width="17.54296875" style="67" bestFit="1" customWidth="1"/>
    <col min="12" max="16384" width="9.453125" style="67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4.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4.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4.5">
      <c r="B9" s="75"/>
      <c r="C9" s="73"/>
      <c r="D9" s="73"/>
      <c r="E9" s="73"/>
      <c r="F9" s="73"/>
      <c r="G9" s="74"/>
      <c r="I9" s="74"/>
      <c r="J9" s="74"/>
    </row>
    <row r="10" spans="2:10" s="23" customFormat="1" ht="14.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4.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46086</v>
      </c>
      <c r="C15" s="59">
        <f>SUMIF(F21:F5001,F15,C21:C5001)</f>
        <v>28741</v>
      </c>
      <c r="D15" s="60">
        <f>E15/C15</f>
        <v>31.173960544170345</v>
      </c>
      <c r="E15" s="60">
        <f>SUMIF(F21:F5001,F15,E21:E5001)</f>
        <v>895970.79999999993</v>
      </c>
      <c r="F15" s="61" t="s">
        <v>12</v>
      </c>
    </row>
    <row r="16" spans="2:10">
      <c r="B16" s="26">
        <f>B15</f>
        <v>46086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5">
      <c r="B17" s="26">
        <f>B16</f>
        <v>46086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5">
      <c r="B18" s="26">
        <f>B17</f>
        <v>46086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31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3">
      <c r="B21" s="113">
        <v>0.38099537037037035</v>
      </c>
      <c r="C21" s="114">
        <v>1315</v>
      </c>
      <c r="D21" s="115">
        <v>31.38</v>
      </c>
      <c r="E21" s="115">
        <v>41264.699999999997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0.38237268518518519</v>
      </c>
      <c r="C22" s="114">
        <v>482</v>
      </c>
      <c r="D22" s="115">
        <v>31.38</v>
      </c>
      <c r="E22" s="115">
        <v>15125.16</v>
      </c>
      <c r="F22" s="61" t="s">
        <v>12</v>
      </c>
    </row>
    <row r="23" spans="2:12">
      <c r="B23" s="113">
        <v>0.38263888888888886</v>
      </c>
      <c r="C23" s="114">
        <v>143</v>
      </c>
      <c r="D23" s="115">
        <v>31.3</v>
      </c>
      <c r="E23" s="115">
        <v>4475.9000000000005</v>
      </c>
      <c r="F23" s="61" t="s">
        <v>12</v>
      </c>
    </row>
    <row r="24" spans="2:12">
      <c r="B24" s="113">
        <v>0.38506944444444446</v>
      </c>
      <c r="C24" s="114">
        <v>99</v>
      </c>
      <c r="D24" s="115">
        <v>31.24</v>
      </c>
      <c r="E24" s="115">
        <v>3092.7599999999998</v>
      </c>
      <c r="F24" s="61" t="s">
        <v>12</v>
      </c>
    </row>
    <row r="25" spans="2:12">
      <c r="B25" s="113">
        <v>0.38612268518518517</v>
      </c>
      <c r="C25" s="114">
        <v>700</v>
      </c>
      <c r="D25" s="115">
        <v>31.24</v>
      </c>
      <c r="E25" s="115">
        <v>21868</v>
      </c>
      <c r="F25" s="61" t="s">
        <v>12</v>
      </c>
    </row>
    <row r="26" spans="2:12">
      <c r="B26" s="113">
        <v>0.38869212962962962</v>
      </c>
      <c r="C26" s="114">
        <v>367</v>
      </c>
      <c r="D26" s="115">
        <v>31.26</v>
      </c>
      <c r="E26" s="115">
        <v>11472.42</v>
      </c>
      <c r="F26" s="61" t="s">
        <v>12</v>
      </c>
    </row>
    <row r="27" spans="2:12">
      <c r="B27" s="113">
        <v>0.39906249999999999</v>
      </c>
      <c r="C27" s="114">
        <v>88</v>
      </c>
      <c r="D27" s="115">
        <v>31.42</v>
      </c>
      <c r="E27" s="115">
        <v>2764.96</v>
      </c>
      <c r="F27" s="61" t="s">
        <v>12</v>
      </c>
    </row>
    <row r="28" spans="2:12">
      <c r="B28" s="113">
        <v>0.40055555555555555</v>
      </c>
      <c r="C28" s="114">
        <v>923</v>
      </c>
      <c r="D28" s="115">
        <v>31.36</v>
      </c>
      <c r="E28" s="115">
        <v>28945.279999999999</v>
      </c>
      <c r="F28" s="61" t="s">
        <v>12</v>
      </c>
    </row>
    <row r="29" spans="2:12">
      <c r="B29" s="113">
        <v>0.40055555555555555</v>
      </c>
      <c r="C29" s="114">
        <v>821</v>
      </c>
      <c r="D29" s="115">
        <v>31.34</v>
      </c>
      <c r="E29" s="115">
        <v>25730.14</v>
      </c>
      <c r="F29" s="61" t="s">
        <v>12</v>
      </c>
    </row>
    <row r="30" spans="2:12">
      <c r="B30" s="113">
        <v>0.40304398148148146</v>
      </c>
      <c r="C30" s="114">
        <v>477</v>
      </c>
      <c r="D30" s="115">
        <v>31.32</v>
      </c>
      <c r="E30" s="115">
        <v>14939.64</v>
      </c>
      <c r="F30" s="61" t="s">
        <v>12</v>
      </c>
    </row>
    <row r="31" spans="2:12">
      <c r="B31" s="113">
        <v>0.4039699074074074</v>
      </c>
      <c r="C31" s="114">
        <v>107</v>
      </c>
      <c r="D31" s="115">
        <v>31.26</v>
      </c>
      <c r="E31" s="115">
        <v>3344.82</v>
      </c>
      <c r="F31" s="61" t="s">
        <v>12</v>
      </c>
    </row>
    <row r="32" spans="2:12">
      <c r="B32" s="113">
        <v>0.41180555555555554</v>
      </c>
      <c r="C32" s="114">
        <v>105</v>
      </c>
      <c r="D32" s="115">
        <v>31.26</v>
      </c>
      <c r="E32" s="115">
        <v>3282.3</v>
      </c>
      <c r="F32" s="61" t="s">
        <v>12</v>
      </c>
    </row>
    <row r="33" spans="2:6">
      <c r="B33" s="113">
        <v>0.41180555555555554</v>
      </c>
      <c r="C33" s="114">
        <v>728</v>
      </c>
      <c r="D33" s="115">
        <v>31.26</v>
      </c>
      <c r="E33" s="115">
        <v>22757.280000000002</v>
      </c>
      <c r="F33" s="61" t="s">
        <v>12</v>
      </c>
    </row>
    <row r="34" spans="2:6">
      <c r="B34" s="113">
        <v>0.41975694444444445</v>
      </c>
      <c r="C34" s="114">
        <v>18</v>
      </c>
      <c r="D34" s="115">
        <v>31.32</v>
      </c>
      <c r="E34" s="115">
        <v>563.76</v>
      </c>
      <c r="F34" s="61" t="s">
        <v>12</v>
      </c>
    </row>
    <row r="35" spans="2:6">
      <c r="B35" s="113">
        <v>0.42056712962962961</v>
      </c>
      <c r="C35" s="114">
        <v>232</v>
      </c>
      <c r="D35" s="115">
        <v>31.34</v>
      </c>
      <c r="E35" s="115">
        <v>7270.88</v>
      </c>
      <c r="F35" s="61" t="s">
        <v>12</v>
      </c>
    </row>
    <row r="36" spans="2:6">
      <c r="B36" s="113">
        <v>0.42056712962962961</v>
      </c>
      <c r="C36" s="114">
        <v>28</v>
      </c>
      <c r="D36" s="115">
        <v>31.34</v>
      </c>
      <c r="E36" s="115">
        <v>877.52</v>
      </c>
      <c r="F36" s="61" t="s">
        <v>12</v>
      </c>
    </row>
    <row r="37" spans="2:6">
      <c r="B37" s="113">
        <v>0.42061342592592593</v>
      </c>
      <c r="C37" s="114">
        <v>163</v>
      </c>
      <c r="D37" s="115">
        <v>31.32</v>
      </c>
      <c r="E37" s="115">
        <v>5105.16</v>
      </c>
      <c r="F37" s="61" t="s">
        <v>12</v>
      </c>
    </row>
    <row r="38" spans="2:6">
      <c r="B38" s="113">
        <v>0.42062500000000003</v>
      </c>
      <c r="C38" s="114">
        <v>498</v>
      </c>
      <c r="D38" s="115">
        <v>31.32</v>
      </c>
      <c r="E38" s="115">
        <v>15597.36</v>
      </c>
      <c r="F38" s="61" t="s">
        <v>12</v>
      </c>
    </row>
    <row r="39" spans="2:6">
      <c r="B39" s="113">
        <v>0.42334490740740743</v>
      </c>
      <c r="C39" s="114">
        <v>123</v>
      </c>
      <c r="D39" s="115">
        <v>31.3</v>
      </c>
      <c r="E39" s="115">
        <v>3849.9</v>
      </c>
      <c r="F39" s="61" t="s">
        <v>12</v>
      </c>
    </row>
    <row r="40" spans="2:6">
      <c r="B40" s="113">
        <v>0.42334490740740743</v>
      </c>
      <c r="C40" s="114">
        <v>121</v>
      </c>
      <c r="D40" s="115">
        <v>31.3</v>
      </c>
      <c r="E40" s="115">
        <v>3787.3</v>
      </c>
      <c r="F40" s="61" t="s">
        <v>12</v>
      </c>
    </row>
    <row r="41" spans="2:6">
      <c r="B41" s="113">
        <v>0.42967592592592591</v>
      </c>
      <c r="C41" s="114">
        <v>2</v>
      </c>
      <c r="D41" s="115">
        <v>31.34</v>
      </c>
      <c r="E41" s="115">
        <v>62.68</v>
      </c>
      <c r="F41" s="61" t="s">
        <v>12</v>
      </c>
    </row>
    <row r="42" spans="2:6">
      <c r="B42" s="113">
        <v>0.42967592592592591</v>
      </c>
      <c r="C42" s="114">
        <v>233</v>
      </c>
      <c r="D42" s="115">
        <v>31.34</v>
      </c>
      <c r="E42" s="115">
        <v>7302.22</v>
      </c>
      <c r="F42" s="61" t="s">
        <v>12</v>
      </c>
    </row>
    <row r="43" spans="2:6">
      <c r="B43" s="113">
        <v>0.42967592592592591</v>
      </c>
      <c r="C43" s="114">
        <v>241</v>
      </c>
      <c r="D43" s="115">
        <v>31.34</v>
      </c>
      <c r="E43" s="115">
        <v>7552.94</v>
      </c>
      <c r="F43" s="61" t="s">
        <v>12</v>
      </c>
    </row>
    <row r="44" spans="2:6">
      <c r="B44" s="113">
        <v>0.44097222222222221</v>
      </c>
      <c r="C44" s="114">
        <v>116</v>
      </c>
      <c r="D44" s="115">
        <v>31.36</v>
      </c>
      <c r="E44" s="115">
        <v>3637.7599999999998</v>
      </c>
      <c r="F44" s="61" t="s">
        <v>12</v>
      </c>
    </row>
    <row r="45" spans="2:6">
      <c r="B45" s="113">
        <v>0.44097222222222221</v>
      </c>
      <c r="C45" s="114">
        <v>672</v>
      </c>
      <c r="D45" s="115">
        <v>31.34</v>
      </c>
      <c r="E45" s="115">
        <v>21060.48</v>
      </c>
      <c r="F45" s="61" t="s">
        <v>12</v>
      </c>
    </row>
    <row r="46" spans="2:6">
      <c r="B46" s="113">
        <v>0.44199074074074074</v>
      </c>
      <c r="C46" s="114">
        <v>172</v>
      </c>
      <c r="D46" s="115">
        <v>31.28</v>
      </c>
      <c r="E46" s="115">
        <v>5380.16</v>
      </c>
      <c r="F46" s="61" t="s">
        <v>12</v>
      </c>
    </row>
    <row r="47" spans="2:6">
      <c r="B47" s="113">
        <v>0.44374999999999998</v>
      </c>
      <c r="C47" s="114">
        <v>104</v>
      </c>
      <c r="D47" s="115">
        <v>31.24</v>
      </c>
      <c r="E47" s="115">
        <v>3248.96</v>
      </c>
      <c r="F47" s="61" t="s">
        <v>12</v>
      </c>
    </row>
    <row r="48" spans="2:6">
      <c r="B48" s="113">
        <v>0.44376157407407407</v>
      </c>
      <c r="C48" s="114">
        <v>131</v>
      </c>
      <c r="D48" s="115">
        <v>31.24</v>
      </c>
      <c r="E48" s="115">
        <v>4092.4399999999996</v>
      </c>
      <c r="F48" s="61" t="s">
        <v>12</v>
      </c>
    </row>
    <row r="49" spans="2:6">
      <c r="B49" s="113">
        <v>0.45344907407407409</v>
      </c>
      <c r="C49" s="114">
        <v>646</v>
      </c>
      <c r="D49" s="115">
        <v>31.36</v>
      </c>
      <c r="E49" s="115">
        <v>20258.560000000001</v>
      </c>
      <c r="F49" s="61" t="s">
        <v>12</v>
      </c>
    </row>
    <row r="50" spans="2:6">
      <c r="B50" s="113">
        <v>0.46054398148148146</v>
      </c>
      <c r="C50" s="114">
        <v>190</v>
      </c>
      <c r="D50" s="115">
        <v>31.36</v>
      </c>
      <c r="E50" s="115">
        <v>5958.4</v>
      </c>
      <c r="F50" s="61" t="s">
        <v>12</v>
      </c>
    </row>
    <row r="51" spans="2:6">
      <c r="B51" s="113">
        <v>0.46054398148148146</v>
      </c>
      <c r="C51" s="114">
        <v>155</v>
      </c>
      <c r="D51" s="115">
        <v>31.36</v>
      </c>
      <c r="E51" s="115">
        <v>4860.8</v>
      </c>
      <c r="F51" s="61" t="s">
        <v>12</v>
      </c>
    </row>
    <row r="52" spans="2:6">
      <c r="B52" s="113">
        <v>0.46054398148148146</v>
      </c>
      <c r="C52" s="114">
        <v>199</v>
      </c>
      <c r="D52" s="115">
        <v>31.36</v>
      </c>
      <c r="E52" s="115">
        <v>6240.64</v>
      </c>
      <c r="F52" s="61" t="s">
        <v>12</v>
      </c>
    </row>
    <row r="53" spans="2:6">
      <c r="B53" s="113">
        <v>0.46347222222222223</v>
      </c>
      <c r="C53" s="114">
        <v>152</v>
      </c>
      <c r="D53" s="115">
        <v>31.36</v>
      </c>
      <c r="E53" s="115">
        <v>4766.72</v>
      </c>
      <c r="F53" s="61" t="s">
        <v>12</v>
      </c>
    </row>
    <row r="54" spans="2:6">
      <c r="B54" s="113">
        <v>0.46975694444444444</v>
      </c>
      <c r="C54" s="114">
        <v>437</v>
      </c>
      <c r="D54" s="115">
        <v>31.36</v>
      </c>
      <c r="E54" s="115">
        <v>13704.32</v>
      </c>
      <c r="F54" s="61" t="s">
        <v>12</v>
      </c>
    </row>
    <row r="55" spans="2:6">
      <c r="B55" s="113">
        <v>0.48135416666666669</v>
      </c>
      <c r="C55" s="114">
        <v>188</v>
      </c>
      <c r="D55" s="115">
        <v>31.3</v>
      </c>
      <c r="E55" s="115">
        <v>5884.4000000000005</v>
      </c>
      <c r="F55" s="61" t="s">
        <v>12</v>
      </c>
    </row>
    <row r="56" spans="2:6">
      <c r="B56" s="113">
        <v>0.48769675925925926</v>
      </c>
      <c r="C56" s="114">
        <v>160</v>
      </c>
      <c r="D56" s="115">
        <v>31.28</v>
      </c>
      <c r="E56" s="115">
        <v>5004.8</v>
      </c>
      <c r="F56" s="61" t="s">
        <v>12</v>
      </c>
    </row>
    <row r="57" spans="2:6">
      <c r="B57" s="113">
        <v>0.48769675925925926</v>
      </c>
      <c r="C57" s="114">
        <v>157</v>
      </c>
      <c r="D57" s="115">
        <v>31.28</v>
      </c>
      <c r="E57" s="115">
        <v>4910.96</v>
      </c>
      <c r="F57" s="61" t="s">
        <v>12</v>
      </c>
    </row>
    <row r="58" spans="2:6">
      <c r="B58" s="113">
        <v>0.48769675925925926</v>
      </c>
      <c r="C58" s="114">
        <v>584</v>
      </c>
      <c r="D58" s="115">
        <v>31.26</v>
      </c>
      <c r="E58" s="115">
        <v>18255.84</v>
      </c>
      <c r="F58" s="61" t="s">
        <v>12</v>
      </c>
    </row>
    <row r="59" spans="2:6">
      <c r="B59" s="113">
        <v>0.48810185185185184</v>
      </c>
      <c r="C59" s="114">
        <v>145</v>
      </c>
      <c r="D59" s="115">
        <v>31.18</v>
      </c>
      <c r="E59" s="115">
        <v>4521.1000000000004</v>
      </c>
      <c r="F59" s="61" t="s">
        <v>12</v>
      </c>
    </row>
    <row r="60" spans="2:6">
      <c r="B60" s="113">
        <v>0.49346064814814816</v>
      </c>
      <c r="C60" s="114">
        <v>258</v>
      </c>
      <c r="D60" s="115">
        <v>31.16</v>
      </c>
      <c r="E60" s="115">
        <v>8039.28</v>
      </c>
      <c r="F60" s="61" t="s">
        <v>12</v>
      </c>
    </row>
    <row r="61" spans="2:6">
      <c r="B61" s="113">
        <v>0.49820601851851853</v>
      </c>
      <c r="C61" s="114">
        <v>222</v>
      </c>
      <c r="D61" s="115">
        <v>31.14</v>
      </c>
      <c r="E61" s="115">
        <v>6913.08</v>
      </c>
      <c r="F61" s="61" t="s">
        <v>12</v>
      </c>
    </row>
    <row r="62" spans="2:6">
      <c r="B62" s="113">
        <v>0.50086805555555558</v>
      </c>
      <c r="C62" s="114">
        <v>253</v>
      </c>
      <c r="D62" s="115">
        <v>31.18</v>
      </c>
      <c r="E62" s="115">
        <v>7888.54</v>
      </c>
      <c r="F62" s="61" t="s">
        <v>12</v>
      </c>
    </row>
    <row r="63" spans="2:6">
      <c r="B63" s="113">
        <v>0.50495370370370374</v>
      </c>
      <c r="C63" s="114">
        <v>101</v>
      </c>
      <c r="D63" s="115">
        <v>31.16</v>
      </c>
      <c r="E63" s="115">
        <v>3147.16</v>
      </c>
      <c r="F63" s="61" t="s">
        <v>12</v>
      </c>
    </row>
    <row r="64" spans="2:6">
      <c r="B64" s="113">
        <v>0.51065972222222222</v>
      </c>
      <c r="C64" s="114">
        <v>314</v>
      </c>
      <c r="D64" s="115">
        <v>31.16</v>
      </c>
      <c r="E64" s="115">
        <v>9784.24</v>
      </c>
      <c r="F64" s="61" t="s">
        <v>12</v>
      </c>
    </row>
    <row r="65" spans="2:6">
      <c r="B65" s="113">
        <v>0.51604166666666662</v>
      </c>
      <c r="C65" s="114">
        <v>300</v>
      </c>
      <c r="D65" s="115">
        <v>31.16</v>
      </c>
      <c r="E65" s="115">
        <v>9348</v>
      </c>
      <c r="F65" s="61" t="s">
        <v>12</v>
      </c>
    </row>
    <row r="66" spans="2:6">
      <c r="B66" s="113">
        <v>0.53050925925925929</v>
      </c>
      <c r="C66" s="114">
        <v>306</v>
      </c>
      <c r="D66" s="115">
        <v>31.18</v>
      </c>
      <c r="E66" s="115">
        <v>9541.08</v>
      </c>
      <c r="F66" s="61" t="s">
        <v>12</v>
      </c>
    </row>
    <row r="67" spans="2:6">
      <c r="B67" s="113">
        <v>0.53050925925925929</v>
      </c>
      <c r="C67" s="114">
        <v>250</v>
      </c>
      <c r="D67" s="115">
        <v>31.18</v>
      </c>
      <c r="E67" s="115">
        <v>7795</v>
      </c>
      <c r="F67" s="61" t="s">
        <v>12</v>
      </c>
    </row>
    <row r="68" spans="2:6">
      <c r="B68" s="113">
        <v>0.53972222222222221</v>
      </c>
      <c r="C68" s="114">
        <v>38</v>
      </c>
      <c r="D68" s="115">
        <v>31.2</v>
      </c>
      <c r="E68" s="115">
        <v>1185.5999999999999</v>
      </c>
      <c r="F68" s="61" t="s">
        <v>12</v>
      </c>
    </row>
    <row r="69" spans="2:6">
      <c r="B69" s="113">
        <v>0.53979166666666667</v>
      </c>
      <c r="C69" s="114">
        <v>301</v>
      </c>
      <c r="D69" s="115">
        <v>31.2</v>
      </c>
      <c r="E69" s="115">
        <v>9391.1999999999989</v>
      </c>
      <c r="F69" s="61" t="s">
        <v>12</v>
      </c>
    </row>
    <row r="70" spans="2:6">
      <c r="B70" s="113">
        <v>0.54259259259259263</v>
      </c>
      <c r="C70" s="114">
        <v>44</v>
      </c>
      <c r="D70" s="115">
        <v>31.2</v>
      </c>
      <c r="E70" s="115">
        <v>1372.8</v>
      </c>
      <c r="F70" s="61" t="s">
        <v>12</v>
      </c>
    </row>
    <row r="71" spans="2:6">
      <c r="B71" s="113">
        <v>0.54594907407407411</v>
      </c>
      <c r="C71" s="114">
        <v>358</v>
      </c>
      <c r="D71" s="115">
        <v>31.18</v>
      </c>
      <c r="E71" s="115">
        <v>11162.44</v>
      </c>
      <c r="F71" s="61" t="s">
        <v>12</v>
      </c>
    </row>
    <row r="72" spans="2:6">
      <c r="B72" s="113">
        <v>0.55577546296296299</v>
      </c>
      <c r="C72" s="114">
        <v>100</v>
      </c>
      <c r="D72" s="115">
        <v>31.1</v>
      </c>
      <c r="E72" s="115">
        <v>3110</v>
      </c>
      <c r="F72" s="61" t="s">
        <v>12</v>
      </c>
    </row>
    <row r="73" spans="2:6">
      <c r="B73" s="113">
        <v>0.55577546296296299</v>
      </c>
      <c r="C73" s="114">
        <v>262</v>
      </c>
      <c r="D73" s="115">
        <v>31.1</v>
      </c>
      <c r="E73" s="115">
        <v>8148.2000000000007</v>
      </c>
      <c r="F73" s="61" t="s">
        <v>12</v>
      </c>
    </row>
    <row r="74" spans="2:6">
      <c r="B74" s="113">
        <v>0.55667824074074079</v>
      </c>
      <c r="C74" s="114">
        <v>71</v>
      </c>
      <c r="D74" s="115">
        <v>31.12</v>
      </c>
      <c r="E74" s="115">
        <v>2209.52</v>
      </c>
      <c r="F74" s="61" t="s">
        <v>12</v>
      </c>
    </row>
    <row r="75" spans="2:6">
      <c r="B75" s="113">
        <v>0.57239583333333333</v>
      </c>
      <c r="C75" s="114">
        <v>177</v>
      </c>
      <c r="D75" s="115">
        <v>31.2</v>
      </c>
      <c r="E75" s="115">
        <v>5522.4</v>
      </c>
      <c r="F75" s="61" t="s">
        <v>12</v>
      </c>
    </row>
    <row r="76" spans="2:6">
      <c r="B76" s="113">
        <v>0.57310185185185181</v>
      </c>
      <c r="C76" s="114">
        <v>439</v>
      </c>
      <c r="D76" s="115">
        <v>31.18</v>
      </c>
      <c r="E76" s="115">
        <v>13688.02</v>
      </c>
      <c r="F76" s="61" t="s">
        <v>12</v>
      </c>
    </row>
    <row r="77" spans="2:6">
      <c r="B77" s="113">
        <v>0.57310185185185181</v>
      </c>
      <c r="C77" s="114">
        <v>104</v>
      </c>
      <c r="D77" s="115">
        <v>31.18</v>
      </c>
      <c r="E77" s="115">
        <v>3242.72</v>
      </c>
      <c r="F77" s="61" t="s">
        <v>12</v>
      </c>
    </row>
    <row r="78" spans="2:6">
      <c r="B78" s="113">
        <v>0.59084490740740736</v>
      </c>
      <c r="C78" s="114">
        <v>132</v>
      </c>
      <c r="D78" s="115">
        <v>31.14</v>
      </c>
      <c r="E78" s="115">
        <v>4110.4800000000005</v>
      </c>
      <c r="F78" s="61" t="s">
        <v>12</v>
      </c>
    </row>
    <row r="79" spans="2:6">
      <c r="B79" s="113">
        <v>0.59627314814814814</v>
      </c>
      <c r="C79" s="114">
        <v>276</v>
      </c>
      <c r="D79" s="115">
        <v>31.12</v>
      </c>
      <c r="E79" s="115">
        <v>8589.1200000000008</v>
      </c>
      <c r="F79" s="61" t="s">
        <v>12</v>
      </c>
    </row>
    <row r="80" spans="2:6">
      <c r="B80" s="113">
        <v>0.59918981481481481</v>
      </c>
      <c r="C80" s="114">
        <v>81</v>
      </c>
      <c r="D80" s="115">
        <v>31.16</v>
      </c>
      <c r="E80" s="115">
        <v>2523.96</v>
      </c>
      <c r="F80" s="61" t="s">
        <v>12</v>
      </c>
    </row>
    <row r="81" spans="2:6">
      <c r="B81" s="113">
        <v>0.60075231481481484</v>
      </c>
      <c r="C81" s="114">
        <v>594</v>
      </c>
      <c r="D81" s="115">
        <v>31.12</v>
      </c>
      <c r="E81" s="115">
        <v>18485.28</v>
      </c>
      <c r="F81" s="61" t="s">
        <v>12</v>
      </c>
    </row>
    <row r="82" spans="2:6">
      <c r="B82" s="113">
        <v>0.60155092592592596</v>
      </c>
      <c r="C82" s="114">
        <v>156</v>
      </c>
      <c r="D82" s="115">
        <v>31.1</v>
      </c>
      <c r="E82" s="115">
        <v>4851.6000000000004</v>
      </c>
      <c r="F82" s="61" t="s">
        <v>12</v>
      </c>
    </row>
    <row r="83" spans="2:6">
      <c r="B83" s="113">
        <v>0.60155092592592596</v>
      </c>
      <c r="C83" s="114">
        <v>5</v>
      </c>
      <c r="D83" s="115">
        <v>31.1</v>
      </c>
      <c r="E83" s="115">
        <v>155.5</v>
      </c>
      <c r="F83" s="61" t="s">
        <v>12</v>
      </c>
    </row>
    <row r="84" spans="2:6">
      <c r="B84" s="113">
        <v>0.60155092592592596</v>
      </c>
      <c r="C84" s="114">
        <v>390</v>
      </c>
      <c r="D84" s="115">
        <v>31.1</v>
      </c>
      <c r="E84" s="115">
        <v>12129</v>
      </c>
      <c r="F84" s="61" t="s">
        <v>12</v>
      </c>
    </row>
    <row r="85" spans="2:6">
      <c r="B85" s="113">
        <v>0.62240740740740741</v>
      </c>
      <c r="C85" s="114">
        <v>8</v>
      </c>
      <c r="D85" s="115">
        <v>31.04</v>
      </c>
      <c r="E85" s="115">
        <v>248.32</v>
      </c>
      <c r="F85" s="61" t="s">
        <v>12</v>
      </c>
    </row>
    <row r="86" spans="2:6">
      <c r="B86" s="113">
        <v>0.62269675925925927</v>
      </c>
      <c r="C86" s="114">
        <v>8</v>
      </c>
      <c r="D86" s="115">
        <v>31.04</v>
      </c>
      <c r="E86" s="115">
        <v>248.32</v>
      </c>
      <c r="F86" s="61" t="s">
        <v>12</v>
      </c>
    </row>
    <row r="87" spans="2:6">
      <c r="B87" s="113">
        <v>0.62380787037037033</v>
      </c>
      <c r="C87" s="114">
        <v>82</v>
      </c>
      <c r="D87" s="115">
        <v>31.04</v>
      </c>
      <c r="E87" s="115">
        <v>2545.2799999999997</v>
      </c>
      <c r="F87" s="61" t="s">
        <v>12</v>
      </c>
    </row>
    <row r="88" spans="2:6">
      <c r="B88" s="113">
        <v>0.62380787037037033</v>
      </c>
      <c r="C88" s="114">
        <v>142</v>
      </c>
      <c r="D88" s="115">
        <v>31.04</v>
      </c>
      <c r="E88" s="115">
        <v>4407.68</v>
      </c>
      <c r="F88" s="61" t="s">
        <v>12</v>
      </c>
    </row>
    <row r="89" spans="2:6">
      <c r="B89" s="113">
        <v>0.62380787037037033</v>
      </c>
      <c r="C89" s="114">
        <v>379</v>
      </c>
      <c r="D89" s="115">
        <v>31.02</v>
      </c>
      <c r="E89" s="115">
        <v>11756.58</v>
      </c>
      <c r="F89" s="61" t="s">
        <v>12</v>
      </c>
    </row>
    <row r="90" spans="2:6">
      <c r="B90" s="113">
        <v>0.62380787037037033</v>
      </c>
      <c r="C90" s="114">
        <v>24</v>
      </c>
      <c r="D90" s="115">
        <v>31.02</v>
      </c>
      <c r="E90" s="115">
        <v>744.48</v>
      </c>
      <c r="F90" s="61" t="s">
        <v>12</v>
      </c>
    </row>
    <row r="91" spans="2:6">
      <c r="B91" s="113">
        <v>0.62501157407407404</v>
      </c>
      <c r="C91" s="114">
        <v>164</v>
      </c>
      <c r="D91" s="115">
        <v>31.02</v>
      </c>
      <c r="E91" s="115">
        <v>5087.28</v>
      </c>
      <c r="F91" s="61" t="s">
        <v>12</v>
      </c>
    </row>
    <row r="92" spans="2:6">
      <c r="B92" s="113">
        <v>0.63659722222222226</v>
      </c>
      <c r="C92" s="114">
        <v>162</v>
      </c>
      <c r="D92" s="115">
        <v>31</v>
      </c>
      <c r="E92" s="115">
        <v>5022</v>
      </c>
      <c r="F92" s="61" t="s">
        <v>12</v>
      </c>
    </row>
    <row r="93" spans="2:6">
      <c r="B93" s="113">
        <v>0.6381944444444444</v>
      </c>
      <c r="C93" s="114">
        <v>586</v>
      </c>
      <c r="D93" s="115">
        <v>30.98</v>
      </c>
      <c r="E93" s="115">
        <v>18154.28</v>
      </c>
      <c r="F93" s="61" t="s">
        <v>12</v>
      </c>
    </row>
    <row r="94" spans="2:6">
      <c r="B94" s="113">
        <v>0.64739583333333328</v>
      </c>
      <c r="C94" s="114">
        <v>247</v>
      </c>
      <c r="D94" s="115">
        <v>31</v>
      </c>
      <c r="E94" s="115">
        <v>7657</v>
      </c>
      <c r="F94" s="61" t="s">
        <v>12</v>
      </c>
    </row>
    <row r="95" spans="2:6">
      <c r="B95" s="113">
        <v>0.64751157407407411</v>
      </c>
      <c r="C95" s="114">
        <v>932</v>
      </c>
      <c r="D95" s="115">
        <v>30.98</v>
      </c>
      <c r="E95" s="115">
        <v>28873.360000000001</v>
      </c>
      <c r="F95" s="61" t="s">
        <v>12</v>
      </c>
    </row>
    <row r="96" spans="2:6">
      <c r="B96" s="113">
        <v>0.65225694444444449</v>
      </c>
      <c r="C96" s="114">
        <v>409</v>
      </c>
      <c r="D96" s="115">
        <v>31</v>
      </c>
      <c r="E96" s="115">
        <v>12679</v>
      </c>
      <c r="F96" s="61" t="s">
        <v>12</v>
      </c>
    </row>
    <row r="97" spans="2:6">
      <c r="B97" s="113">
        <v>0.65489583333333334</v>
      </c>
      <c r="C97" s="114">
        <v>318</v>
      </c>
      <c r="D97" s="115">
        <v>30.94</v>
      </c>
      <c r="E97" s="115">
        <v>9838.92</v>
      </c>
      <c r="F97" s="61" t="s">
        <v>12</v>
      </c>
    </row>
    <row r="98" spans="2:6">
      <c r="B98" s="113">
        <v>0.65528935185185189</v>
      </c>
      <c r="C98" s="114">
        <v>321</v>
      </c>
      <c r="D98" s="115">
        <v>30.88</v>
      </c>
      <c r="E98" s="115">
        <v>9912.48</v>
      </c>
      <c r="F98" s="61" t="s">
        <v>12</v>
      </c>
    </row>
    <row r="99" spans="2:6">
      <c r="B99" s="113">
        <v>0.65949074074074077</v>
      </c>
      <c r="C99" s="114">
        <v>300</v>
      </c>
      <c r="D99" s="115">
        <v>30.9</v>
      </c>
      <c r="E99" s="115">
        <v>9270</v>
      </c>
      <c r="F99" s="61" t="s">
        <v>12</v>
      </c>
    </row>
    <row r="100" spans="2:6">
      <c r="B100" s="113">
        <v>0.66612268518518514</v>
      </c>
      <c r="C100" s="114">
        <v>261</v>
      </c>
      <c r="D100" s="115">
        <v>31.08</v>
      </c>
      <c r="E100" s="115">
        <v>8111.8799999999992</v>
      </c>
      <c r="F100" s="61" t="s">
        <v>12</v>
      </c>
    </row>
    <row r="101" spans="2:6">
      <c r="B101" s="113">
        <v>0.66894675925925928</v>
      </c>
      <c r="C101" s="114">
        <v>176</v>
      </c>
      <c r="D101" s="115">
        <v>31.1</v>
      </c>
      <c r="E101" s="115">
        <v>5473.6</v>
      </c>
      <c r="F101" s="61" t="s">
        <v>12</v>
      </c>
    </row>
    <row r="102" spans="2:6">
      <c r="B102" s="113">
        <v>0.66894675925925928</v>
      </c>
      <c r="C102" s="114">
        <v>183</v>
      </c>
      <c r="D102" s="115">
        <v>31.08</v>
      </c>
      <c r="E102" s="115">
        <v>5687.6399999999994</v>
      </c>
      <c r="F102" s="61" t="s">
        <v>12</v>
      </c>
    </row>
    <row r="103" spans="2:6">
      <c r="B103" s="113">
        <v>0.66899305555555555</v>
      </c>
      <c r="C103" s="114">
        <v>641</v>
      </c>
      <c r="D103" s="115">
        <v>31.08</v>
      </c>
      <c r="E103" s="115">
        <v>19922.28</v>
      </c>
      <c r="F103" s="61" t="s">
        <v>12</v>
      </c>
    </row>
    <row r="104" spans="2:6">
      <c r="B104" s="113">
        <v>0.67062500000000003</v>
      </c>
      <c r="C104" s="114">
        <v>308</v>
      </c>
      <c r="D104" s="115">
        <v>31.06</v>
      </c>
      <c r="E104" s="115">
        <v>9566.48</v>
      </c>
      <c r="F104" s="61" t="s">
        <v>12</v>
      </c>
    </row>
    <row r="105" spans="2:6">
      <c r="B105" s="113">
        <v>0.67211805555555559</v>
      </c>
      <c r="C105" s="114">
        <v>107</v>
      </c>
      <c r="D105" s="115">
        <v>31.04</v>
      </c>
      <c r="E105" s="115">
        <v>3321.2799999999997</v>
      </c>
      <c r="F105" s="61" t="s">
        <v>12</v>
      </c>
    </row>
    <row r="106" spans="2:6">
      <c r="B106" s="113">
        <v>0.67318287037037039</v>
      </c>
      <c r="C106" s="114">
        <v>193</v>
      </c>
      <c r="D106" s="115">
        <v>31.04</v>
      </c>
      <c r="E106" s="115">
        <v>5990.72</v>
      </c>
      <c r="F106" s="61" t="s">
        <v>12</v>
      </c>
    </row>
    <row r="107" spans="2:6">
      <c r="B107" s="113">
        <v>0.67521990740740745</v>
      </c>
      <c r="C107" s="114">
        <v>96</v>
      </c>
      <c r="D107" s="115">
        <v>31.02</v>
      </c>
      <c r="E107" s="115">
        <v>2977.92</v>
      </c>
      <c r="F107" s="61" t="s">
        <v>12</v>
      </c>
    </row>
    <row r="108" spans="2:6">
      <c r="B108" s="113">
        <v>0.682037037037037</v>
      </c>
      <c r="C108" s="114">
        <v>27</v>
      </c>
      <c r="D108" s="115">
        <v>30.98</v>
      </c>
      <c r="E108" s="115">
        <v>836.46</v>
      </c>
      <c r="F108" s="61" t="s">
        <v>12</v>
      </c>
    </row>
    <row r="109" spans="2:6">
      <c r="B109" s="113">
        <v>0.682037037037037</v>
      </c>
      <c r="C109" s="114">
        <v>144</v>
      </c>
      <c r="D109" s="115">
        <v>30.98</v>
      </c>
      <c r="E109" s="115">
        <v>4461.12</v>
      </c>
      <c r="F109" s="61" t="s">
        <v>12</v>
      </c>
    </row>
    <row r="110" spans="2:6">
      <c r="B110" s="113">
        <v>0.68273148148148144</v>
      </c>
      <c r="C110" s="114">
        <v>555</v>
      </c>
      <c r="D110" s="115">
        <v>30.94</v>
      </c>
      <c r="E110" s="115">
        <v>17171.7</v>
      </c>
      <c r="F110" s="61" t="s">
        <v>12</v>
      </c>
    </row>
    <row r="111" spans="2:6">
      <c r="B111" s="113">
        <v>0.69208333333333338</v>
      </c>
      <c r="C111" s="114">
        <v>68</v>
      </c>
      <c r="D111" s="115">
        <v>31.02</v>
      </c>
      <c r="E111" s="115">
        <v>2109.36</v>
      </c>
      <c r="F111" s="61" t="s">
        <v>12</v>
      </c>
    </row>
    <row r="112" spans="2:6">
      <c r="B112" s="113">
        <v>0.69270833333333337</v>
      </c>
      <c r="C112" s="114">
        <v>262</v>
      </c>
      <c r="D112" s="115">
        <v>31.02</v>
      </c>
      <c r="E112" s="115">
        <v>8127.24</v>
      </c>
      <c r="F112" s="61" t="s">
        <v>12</v>
      </c>
    </row>
    <row r="113" spans="2:6">
      <c r="B113" s="113">
        <v>0.69270833333333337</v>
      </c>
      <c r="C113" s="114">
        <v>321</v>
      </c>
      <c r="D113" s="115">
        <v>31.02</v>
      </c>
      <c r="E113" s="115">
        <v>9957.42</v>
      </c>
      <c r="F113" s="61" t="s">
        <v>12</v>
      </c>
    </row>
    <row r="114" spans="2:6">
      <c r="B114" s="113">
        <v>0.69550925925925922</v>
      </c>
      <c r="C114" s="114">
        <v>154</v>
      </c>
      <c r="D114" s="115">
        <v>31</v>
      </c>
      <c r="E114" s="115">
        <v>4774</v>
      </c>
      <c r="F114" s="61" t="s">
        <v>12</v>
      </c>
    </row>
    <row r="115" spans="2:6">
      <c r="B115" s="113">
        <v>0.69726851851851857</v>
      </c>
      <c r="C115" s="114">
        <v>312</v>
      </c>
      <c r="D115" s="115">
        <v>30.98</v>
      </c>
      <c r="E115" s="115">
        <v>9665.76</v>
      </c>
      <c r="F115" s="61" t="s">
        <v>12</v>
      </c>
    </row>
    <row r="116" spans="2:6">
      <c r="B116" s="113">
        <v>0.69843750000000004</v>
      </c>
      <c r="C116" s="114">
        <v>729</v>
      </c>
      <c r="D116" s="115">
        <v>30.96</v>
      </c>
      <c r="E116" s="115">
        <v>22569.84</v>
      </c>
      <c r="F116" s="61" t="s">
        <v>12</v>
      </c>
    </row>
    <row r="117" spans="2:6">
      <c r="B117" s="113">
        <v>0.70703703703703702</v>
      </c>
      <c r="C117" s="114">
        <v>243</v>
      </c>
      <c r="D117" s="115">
        <v>31.04</v>
      </c>
      <c r="E117" s="115">
        <v>7542.7199999999993</v>
      </c>
      <c r="F117" s="61" t="s">
        <v>12</v>
      </c>
    </row>
    <row r="118" spans="2:6">
      <c r="B118" s="113">
        <v>0.71302083333333333</v>
      </c>
      <c r="C118" s="114">
        <v>309</v>
      </c>
      <c r="D118" s="115">
        <v>31.14</v>
      </c>
      <c r="E118" s="115">
        <v>9622.26</v>
      </c>
      <c r="F118" s="61" t="s">
        <v>12</v>
      </c>
    </row>
    <row r="119" spans="2:6">
      <c r="B119" s="113">
        <v>0.71302083333333333</v>
      </c>
      <c r="C119" s="114">
        <v>662</v>
      </c>
      <c r="D119" s="115">
        <v>31.14</v>
      </c>
      <c r="E119" s="115">
        <v>20614.68</v>
      </c>
      <c r="F119" s="61" t="s">
        <v>12</v>
      </c>
    </row>
    <row r="120" spans="2:6">
      <c r="B120" s="113">
        <v>0.71303240740740736</v>
      </c>
      <c r="C120" s="114">
        <v>835</v>
      </c>
      <c r="D120" s="115">
        <v>31.12</v>
      </c>
      <c r="E120" s="115">
        <v>25985.200000000001</v>
      </c>
      <c r="F120" s="61" t="s">
        <v>12</v>
      </c>
    </row>
    <row r="121" spans="2:6">
      <c r="B121" s="113">
        <v>0.72094907407407405</v>
      </c>
      <c r="C121" s="114">
        <v>319</v>
      </c>
      <c r="D121" s="115">
        <v>30.98</v>
      </c>
      <c r="E121" s="115">
        <v>9882.6200000000008</v>
      </c>
      <c r="F121" s="61" t="s">
        <v>12</v>
      </c>
    </row>
    <row r="122" spans="2:6">
      <c r="B122" s="113"/>
      <c r="C122" s="114"/>
      <c r="D122" s="115"/>
      <c r="E122" s="115"/>
      <c r="F122" s="61"/>
    </row>
    <row r="123" spans="2:6">
      <c r="B123" s="113"/>
      <c r="C123" s="114"/>
      <c r="D123" s="115"/>
      <c r="E123" s="115"/>
      <c r="F123" s="61"/>
    </row>
    <row r="124" spans="2:6">
      <c r="B124" s="113"/>
      <c r="C124" s="114"/>
      <c r="D124" s="115"/>
      <c r="E124" s="115"/>
      <c r="F124" s="61"/>
    </row>
    <row r="125" spans="2:6">
      <c r="B125" s="113"/>
      <c r="C125" s="114"/>
      <c r="D125" s="115"/>
      <c r="E125" s="115"/>
      <c r="F125" s="61"/>
    </row>
    <row r="126" spans="2:6">
      <c r="B126" s="113"/>
      <c r="C126" s="114"/>
      <c r="D126" s="115"/>
      <c r="E126" s="115"/>
      <c r="F126" s="61"/>
    </row>
    <row r="127" spans="2:6">
      <c r="B127" s="113"/>
      <c r="C127" s="114"/>
      <c r="D127" s="115"/>
      <c r="E127" s="115"/>
      <c r="F127" s="61"/>
    </row>
    <row r="128" spans="2:6">
      <c r="B128" s="113"/>
      <c r="C128" s="114"/>
      <c r="D128" s="115"/>
      <c r="E128" s="115"/>
      <c r="F128" s="61"/>
    </row>
    <row r="129" spans="2:6">
      <c r="B129" s="113"/>
      <c r="C129" s="114"/>
      <c r="D129" s="115"/>
      <c r="E129" s="115"/>
      <c r="F129" s="61"/>
    </row>
    <row r="130" spans="2:6">
      <c r="B130" s="113"/>
      <c r="C130" s="114"/>
      <c r="D130" s="115"/>
      <c r="E130" s="115"/>
      <c r="F130" s="61"/>
    </row>
    <row r="131" spans="2:6">
      <c r="B131" s="113"/>
      <c r="C131" s="114"/>
      <c r="D131" s="115"/>
      <c r="E131" s="115"/>
      <c r="F131" s="61"/>
    </row>
    <row r="132" spans="2:6">
      <c r="B132" s="113"/>
      <c r="C132" s="114"/>
      <c r="D132" s="115"/>
      <c r="E132" s="115"/>
      <c r="F132" s="61"/>
    </row>
    <row r="133" spans="2:6">
      <c r="B133" s="113"/>
      <c r="C133" s="114"/>
      <c r="D133" s="115"/>
      <c r="E133" s="115"/>
      <c r="F133" s="61"/>
    </row>
    <row r="134" spans="2:6">
      <c r="B134" s="113"/>
      <c r="C134" s="114"/>
      <c r="D134" s="115"/>
      <c r="E134" s="115"/>
      <c r="F134" s="61"/>
    </row>
    <row r="135" spans="2:6">
      <c r="B135" s="113"/>
      <c r="C135" s="114"/>
      <c r="D135" s="115"/>
      <c r="E135" s="115"/>
      <c r="F135" s="61"/>
    </row>
    <row r="136" spans="2:6">
      <c r="B136" s="113"/>
      <c r="C136" s="114"/>
      <c r="D136" s="115"/>
      <c r="E136" s="115"/>
      <c r="F136" s="61"/>
    </row>
    <row r="137" spans="2:6">
      <c r="B137" s="113"/>
      <c r="C137" s="114"/>
      <c r="D137" s="115"/>
      <c r="E137" s="115"/>
      <c r="F137" s="61"/>
    </row>
    <row r="138" spans="2:6">
      <c r="B138" s="113"/>
      <c r="C138" s="114"/>
      <c r="D138" s="115"/>
      <c r="E138" s="115"/>
      <c r="F138" s="61"/>
    </row>
    <row r="139" spans="2:6">
      <c r="B139" s="113"/>
      <c r="C139" s="114"/>
      <c r="D139" s="115"/>
      <c r="E139" s="115"/>
      <c r="F139" s="61"/>
    </row>
    <row r="140" spans="2:6">
      <c r="B140" s="113"/>
      <c r="C140" s="114"/>
      <c r="D140" s="115"/>
      <c r="E140" s="115"/>
      <c r="F140" s="61"/>
    </row>
    <row r="141" spans="2:6">
      <c r="B141" s="113"/>
      <c r="C141" s="114"/>
      <c r="D141" s="115"/>
      <c r="E141" s="115"/>
      <c r="F141" s="61"/>
    </row>
    <row r="142" spans="2:6">
      <c r="B142" s="113"/>
      <c r="C142" s="114"/>
      <c r="D142" s="115"/>
      <c r="E142" s="115"/>
      <c r="F142" s="61"/>
    </row>
    <row r="143" spans="2:6">
      <c r="B143" s="113"/>
      <c r="C143" s="114"/>
      <c r="D143" s="115"/>
      <c r="E143" s="115"/>
      <c r="F143" s="61"/>
    </row>
    <row r="144" spans="2:6">
      <c r="B144" s="113"/>
      <c r="C144" s="114"/>
      <c r="D144" s="115"/>
      <c r="E144" s="115"/>
      <c r="F144" s="61"/>
    </row>
    <row r="145" spans="2:6">
      <c r="B145" s="113"/>
      <c r="C145" s="114"/>
      <c r="D145" s="115"/>
      <c r="E145" s="115"/>
      <c r="F145" s="61"/>
    </row>
    <row r="146" spans="2:6">
      <c r="B146" s="113"/>
      <c r="C146" s="114"/>
      <c r="D146" s="115"/>
      <c r="E146" s="115"/>
      <c r="F146" s="61"/>
    </row>
    <row r="147" spans="2:6">
      <c r="B147" s="113"/>
      <c r="C147" s="114"/>
      <c r="D147" s="115"/>
      <c r="E147" s="115"/>
      <c r="F147" s="61"/>
    </row>
    <row r="148" spans="2:6">
      <c r="B148" s="113"/>
      <c r="C148" s="114"/>
      <c r="D148" s="115"/>
      <c r="E148" s="115"/>
      <c r="F148" s="61"/>
    </row>
    <row r="149" spans="2:6">
      <c r="B149" s="113"/>
      <c r="C149" s="114"/>
      <c r="D149" s="115"/>
      <c r="E149" s="115"/>
      <c r="F149" s="61"/>
    </row>
    <row r="150" spans="2:6">
      <c r="B150" s="113"/>
      <c r="C150" s="114"/>
      <c r="D150" s="115"/>
      <c r="E150" s="115"/>
      <c r="F150" s="61"/>
    </row>
    <row r="151" spans="2:6">
      <c r="B151" s="113"/>
      <c r="C151" s="114"/>
      <c r="D151" s="115"/>
      <c r="E151" s="115"/>
      <c r="F151" s="61"/>
    </row>
    <row r="152" spans="2:6">
      <c r="B152" s="113"/>
      <c r="C152" s="114"/>
      <c r="D152" s="115"/>
      <c r="E152" s="115"/>
      <c r="F152" s="61"/>
    </row>
    <row r="153" spans="2:6">
      <c r="B153" s="113"/>
      <c r="C153" s="114"/>
      <c r="D153" s="115"/>
      <c r="E153" s="115"/>
      <c r="F153" s="61"/>
    </row>
    <row r="154" spans="2:6">
      <c r="B154" s="113"/>
      <c r="C154" s="114"/>
      <c r="D154" s="115"/>
      <c r="E154" s="115"/>
      <c r="F154" s="61"/>
    </row>
    <row r="155" spans="2:6">
      <c r="B155" s="113"/>
      <c r="C155" s="114"/>
      <c r="D155" s="115"/>
      <c r="E155" s="115"/>
      <c r="F155" s="61"/>
    </row>
    <row r="156" spans="2:6">
      <c r="B156" s="113"/>
      <c r="C156" s="114"/>
      <c r="D156" s="115"/>
      <c r="E156" s="115"/>
      <c r="F156" s="61"/>
    </row>
    <row r="157" spans="2:6">
      <c r="B157" s="113"/>
      <c r="C157" s="114"/>
      <c r="D157" s="115"/>
      <c r="E157" s="115"/>
      <c r="F157" s="61"/>
    </row>
    <row r="158" spans="2:6">
      <c r="B158" s="113"/>
      <c r="C158" s="114"/>
      <c r="D158" s="115"/>
      <c r="E158" s="115"/>
      <c r="F158" s="61"/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5">
      <c r="B165" s="34"/>
      <c r="C165" s="104"/>
      <c r="D165" s="105"/>
      <c r="E165" s="105"/>
      <c r="F165" s="106"/>
    </row>
    <row r="166" spans="2:6" ht="12.5">
      <c r="B166" s="34"/>
      <c r="C166" s="104"/>
      <c r="D166" s="105"/>
      <c r="E166" s="105"/>
      <c r="F166" s="106"/>
    </row>
    <row r="167" spans="2:6" ht="12.5">
      <c r="B167" s="34"/>
      <c r="C167" s="104"/>
      <c r="D167" s="105"/>
      <c r="E167" s="105"/>
      <c r="F167" s="106"/>
    </row>
    <row r="168" spans="2:6" ht="12.5">
      <c r="B168" s="34"/>
      <c r="C168" s="104"/>
      <c r="D168" s="105"/>
      <c r="E168" s="105"/>
      <c r="F168" s="106"/>
    </row>
    <row r="169" spans="2:6" ht="12.5">
      <c r="B169" s="34"/>
      <c r="C169" s="104"/>
      <c r="D169" s="105"/>
      <c r="E169" s="105"/>
      <c r="F169" s="106"/>
    </row>
    <row r="170" spans="2:6" ht="12.5">
      <c r="B170" s="34"/>
      <c r="C170" s="104"/>
      <c r="D170" s="105"/>
      <c r="E170" s="105"/>
      <c r="F170" s="106"/>
    </row>
    <row r="171" spans="2:6" ht="12.5">
      <c r="B171" s="34"/>
      <c r="C171" s="104"/>
      <c r="D171" s="105"/>
      <c r="E171" s="105"/>
      <c r="F171" s="106"/>
    </row>
    <row r="172" spans="2:6" ht="12.5">
      <c r="B172" s="34"/>
      <c r="C172" s="104"/>
      <c r="D172" s="105"/>
      <c r="E172" s="105"/>
      <c r="F172" s="106"/>
    </row>
    <row r="173" spans="2:6" ht="12.5">
      <c r="B173" s="34"/>
      <c r="C173" s="104"/>
      <c r="D173" s="105"/>
      <c r="E173" s="105"/>
      <c r="F173" s="106"/>
    </row>
    <row r="174" spans="2:6" ht="12.5">
      <c r="B174" s="34"/>
      <c r="C174" s="104"/>
      <c r="D174" s="105"/>
      <c r="E174" s="105"/>
      <c r="F174" s="106"/>
    </row>
    <row r="175" spans="2:6" ht="12.5">
      <c r="B175" s="34"/>
      <c r="C175" s="104"/>
      <c r="D175" s="105"/>
      <c r="E175" s="105"/>
      <c r="F175" s="106"/>
    </row>
    <row r="176" spans="2:6" ht="12.5">
      <c r="B176" s="34"/>
      <c r="C176" s="104"/>
      <c r="D176" s="105"/>
      <c r="E176" s="105"/>
      <c r="F176" s="106"/>
    </row>
    <row r="177" spans="2:6" ht="12.5">
      <c r="B177" s="34"/>
      <c r="C177" s="104"/>
      <c r="D177" s="105"/>
      <c r="E177" s="105"/>
      <c r="F177" s="106"/>
    </row>
    <row r="178" spans="2:6" ht="12.5">
      <c r="B178" s="34"/>
      <c r="C178" s="104"/>
      <c r="D178" s="105"/>
      <c r="E178" s="105"/>
      <c r="F178" s="106"/>
    </row>
    <row r="179" spans="2:6" ht="12.5">
      <c r="B179" s="34"/>
      <c r="C179" s="104"/>
      <c r="D179" s="105"/>
      <c r="E179" s="105"/>
      <c r="F179" s="106"/>
    </row>
    <row r="180" spans="2:6" ht="12.5">
      <c r="B180" s="34"/>
      <c r="C180" s="104"/>
      <c r="D180" s="105"/>
      <c r="E180" s="105"/>
      <c r="F180" s="106"/>
    </row>
    <row r="181" spans="2:6" ht="12.5">
      <c r="B181" s="34"/>
      <c r="C181" s="104"/>
      <c r="D181" s="105"/>
      <c r="E181" s="105"/>
      <c r="F181" s="106"/>
    </row>
    <row r="182" spans="2:6" ht="12.5">
      <c r="B182" s="34"/>
      <c r="C182" s="104"/>
      <c r="D182" s="105"/>
      <c r="E182" s="105"/>
      <c r="F182" s="106"/>
    </row>
    <row r="183" spans="2:6" ht="12.5">
      <c r="B183" s="34"/>
      <c r="C183" s="104"/>
      <c r="D183" s="105"/>
      <c r="E183" s="105"/>
      <c r="F183" s="106"/>
    </row>
    <row r="184" spans="2:6" ht="12.5">
      <c r="B184" s="34"/>
      <c r="C184" s="104"/>
      <c r="D184" s="105"/>
      <c r="E184" s="105"/>
      <c r="F184" s="106"/>
    </row>
    <row r="185" spans="2:6" ht="12.5">
      <c r="B185" s="34"/>
      <c r="C185" s="104"/>
      <c r="D185" s="105"/>
      <c r="E185" s="105"/>
      <c r="F185" s="106"/>
    </row>
    <row r="186" spans="2:6" ht="12.5">
      <c r="B186" s="34"/>
      <c r="C186" s="104"/>
      <c r="D186" s="105"/>
      <c r="E186" s="105"/>
      <c r="F186" s="106"/>
    </row>
    <row r="187" spans="2:6" ht="12.5">
      <c r="B187" s="34"/>
      <c r="C187" s="104"/>
      <c r="D187" s="105"/>
      <c r="E187" s="105"/>
      <c r="F187" s="106"/>
    </row>
    <row r="188" spans="2:6" ht="12.5">
      <c r="B188" s="34"/>
      <c r="C188" s="104"/>
      <c r="D188" s="105"/>
      <c r="E188" s="105"/>
      <c r="F188" s="106"/>
    </row>
    <row r="189" spans="2:6" ht="12.5">
      <c r="B189" s="34"/>
      <c r="C189" s="104"/>
      <c r="D189" s="105"/>
      <c r="E189" s="105"/>
      <c r="F189" s="106"/>
    </row>
    <row r="190" spans="2:6" ht="12.5">
      <c r="B190" s="34"/>
      <c r="C190" s="104"/>
      <c r="D190" s="105"/>
      <c r="E190" s="105"/>
      <c r="F190" s="106"/>
    </row>
    <row r="191" spans="2:6" ht="12.5">
      <c r="B191" s="34"/>
      <c r="C191" s="104"/>
      <c r="D191" s="105"/>
      <c r="E191" s="105"/>
      <c r="F191" s="106"/>
    </row>
    <row r="192" spans="2:6" ht="12.5">
      <c r="B192" s="34"/>
      <c r="C192" s="104"/>
      <c r="D192" s="105"/>
      <c r="E192" s="105"/>
      <c r="F192" s="106"/>
    </row>
    <row r="193" spans="2:6" ht="12.5">
      <c r="B193" s="34"/>
      <c r="C193" s="104"/>
      <c r="D193" s="105"/>
      <c r="E193" s="105"/>
      <c r="F193" s="106"/>
    </row>
    <row r="194" spans="2:6" ht="12.5">
      <c r="B194" s="34"/>
      <c r="C194" s="104"/>
      <c r="D194" s="105"/>
      <c r="E194" s="105"/>
      <c r="F194" s="106"/>
    </row>
    <row r="195" spans="2:6" ht="12.5">
      <c r="B195" s="34"/>
      <c r="C195" s="104"/>
      <c r="D195" s="105"/>
      <c r="E195" s="105"/>
      <c r="F195" s="106"/>
    </row>
    <row r="196" spans="2:6" ht="12.5">
      <c r="B196" s="34"/>
      <c r="C196" s="104"/>
      <c r="D196" s="105"/>
      <c r="E196" s="105"/>
      <c r="F196" s="106"/>
    </row>
    <row r="197" spans="2:6" ht="12.5">
      <c r="B197" s="34"/>
      <c r="C197" s="104"/>
      <c r="D197" s="105"/>
      <c r="E197" s="105"/>
      <c r="F197" s="106"/>
    </row>
    <row r="198" spans="2:6" ht="12.5">
      <c r="B198" s="34"/>
      <c r="C198" s="104"/>
      <c r="D198" s="105"/>
      <c r="E198" s="105"/>
      <c r="F198" s="106"/>
    </row>
    <row r="199" spans="2:6" ht="12.5">
      <c r="B199" s="34"/>
      <c r="C199" s="104"/>
      <c r="D199" s="105"/>
      <c r="E199" s="105"/>
      <c r="F199" s="106"/>
    </row>
    <row r="200" spans="2:6" ht="12.5">
      <c r="B200" s="34"/>
      <c r="C200" s="104"/>
      <c r="D200" s="105"/>
      <c r="E200" s="105"/>
      <c r="F200" s="106"/>
    </row>
    <row r="201" spans="2:6" ht="12.5">
      <c r="B201" s="34"/>
      <c r="C201" s="104"/>
      <c r="D201" s="105"/>
      <c r="E201" s="105"/>
      <c r="F201" s="106"/>
    </row>
    <row r="202" spans="2:6" ht="12.5">
      <c r="B202" s="34"/>
      <c r="C202" s="104"/>
      <c r="D202" s="105"/>
      <c r="E202" s="105"/>
      <c r="F202" s="106"/>
    </row>
    <row r="203" spans="2:6" ht="12.5">
      <c r="B203" s="34"/>
      <c r="C203" s="104"/>
      <c r="D203" s="105"/>
      <c r="E203" s="105"/>
      <c r="F203" s="106"/>
    </row>
    <row r="204" spans="2:6" ht="12.5">
      <c r="B204" s="34"/>
      <c r="C204" s="104"/>
      <c r="D204" s="105"/>
      <c r="E204" s="105"/>
      <c r="F204" s="106"/>
    </row>
    <row r="205" spans="2:6" ht="12.5">
      <c r="B205" s="34"/>
      <c r="C205" s="104"/>
      <c r="D205" s="105"/>
      <c r="E205" s="105"/>
      <c r="F205" s="106"/>
    </row>
    <row r="206" spans="2:6" ht="12.5">
      <c r="B206" s="34"/>
      <c r="C206" s="104"/>
      <c r="D206" s="105"/>
      <c r="E206" s="105"/>
      <c r="F206" s="106"/>
    </row>
    <row r="207" spans="2:6" ht="12.5">
      <c r="B207" s="34"/>
      <c r="C207" s="104"/>
      <c r="D207" s="105"/>
      <c r="E207" s="105"/>
      <c r="F207" s="106"/>
    </row>
    <row r="208" spans="2:6" ht="12.5">
      <c r="B208" s="34"/>
      <c r="C208" s="104"/>
      <c r="D208" s="105"/>
      <c r="E208" s="105"/>
      <c r="F208" s="106"/>
    </row>
    <row r="209" spans="2:6" ht="12.5">
      <c r="B209" s="34"/>
      <c r="C209" s="104"/>
      <c r="D209" s="105"/>
      <c r="E209" s="105"/>
      <c r="F209" s="106"/>
    </row>
    <row r="210" spans="2:6" ht="12.5">
      <c r="B210" s="34"/>
      <c r="C210" s="104"/>
      <c r="D210" s="105"/>
      <c r="E210" s="105"/>
      <c r="F210" s="106"/>
    </row>
    <row r="211" spans="2:6" ht="12.5">
      <c r="B211" s="34"/>
      <c r="C211" s="104"/>
      <c r="D211" s="105"/>
      <c r="E211" s="105"/>
      <c r="F211" s="106"/>
    </row>
    <row r="212" spans="2:6" ht="12.5">
      <c r="B212" s="34"/>
      <c r="C212" s="104"/>
      <c r="D212" s="105"/>
      <c r="E212" s="105"/>
      <c r="F212" s="106"/>
    </row>
    <row r="213" spans="2:6" ht="12.5">
      <c r="B213" s="34"/>
      <c r="C213" s="104"/>
      <c r="D213" s="105"/>
      <c r="E213" s="105"/>
      <c r="F213" s="106"/>
    </row>
    <row r="214" spans="2:6" ht="12.5">
      <c r="B214" s="34"/>
      <c r="C214" s="104"/>
      <c r="D214" s="105"/>
      <c r="E214" s="105"/>
      <c r="F214" s="106"/>
    </row>
    <row r="215" spans="2:6" ht="12.5">
      <c r="B215" s="34"/>
      <c r="C215" s="104"/>
      <c r="D215" s="105"/>
      <c r="E215" s="105"/>
      <c r="F215" s="106"/>
    </row>
    <row r="216" spans="2:6" ht="12.5">
      <c r="B216" s="34"/>
      <c r="C216" s="104"/>
      <c r="D216" s="105"/>
      <c r="E216" s="105"/>
      <c r="F216" s="106"/>
    </row>
    <row r="217" spans="2:6" ht="12.5">
      <c r="B217" s="34"/>
      <c r="C217" s="104"/>
      <c r="D217" s="105"/>
      <c r="E217" s="105"/>
      <c r="F217" s="106"/>
    </row>
    <row r="218" spans="2:6" ht="12.5">
      <c r="B218" s="34"/>
      <c r="C218" s="104"/>
      <c r="D218" s="105"/>
      <c r="E218" s="105"/>
      <c r="F218" s="106"/>
    </row>
    <row r="219" spans="2:6" ht="12.5">
      <c r="B219" s="34"/>
      <c r="C219" s="104"/>
      <c r="D219" s="105"/>
      <c r="E219" s="105"/>
      <c r="F219" s="106"/>
    </row>
    <row r="220" spans="2:6" ht="12.5">
      <c r="B220" s="34"/>
      <c r="C220" s="104"/>
      <c r="D220" s="105"/>
      <c r="E220" s="105"/>
      <c r="F220" s="106"/>
    </row>
    <row r="221" spans="2:6" ht="12.5">
      <c r="B221" s="34"/>
      <c r="C221" s="104"/>
      <c r="D221" s="105"/>
      <c r="E221" s="105"/>
      <c r="F221" s="106"/>
    </row>
    <row r="222" spans="2:6" ht="12.5">
      <c r="B222" s="34"/>
      <c r="C222" s="104"/>
      <c r="D222" s="105"/>
      <c r="E222" s="105"/>
      <c r="F222" s="106"/>
    </row>
    <row r="223" spans="2:6" ht="12.5">
      <c r="B223" s="34"/>
      <c r="C223" s="104"/>
      <c r="D223" s="105"/>
      <c r="E223" s="105"/>
      <c r="F223" s="106"/>
    </row>
    <row r="224" spans="2:6" ht="12.5">
      <c r="B224" s="34"/>
      <c r="C224" s="104"/>
      <c r="D224" s="105"/>
      <c r="E224" s="105"/>
      <c r="F224" s="106"/>
    </row>
    <row r="225" spans="2:6" ht="12.5">
      <c r="B225" s="34"/>
      <c r="C225" s="104"/>
      <c r="D225" s="105"/>
      <c r="E225" s="105"/>
      <c r="F225" s="106"/>
    </row>
    <row r="226" spans="2:6" ht="12.5">
      <c r="B226" s="34"/>
      <c r="C226" s="104"/>
      <c r="D226" s="105"/>
      <c r="E226" s="105"/>
      <c r="F226" s="106"/>
    </row>
    <row r="227" spans="2:6" ht="12.5">
      <c r="B227" s="34"/>
      <c r="C227" s="104"/>
      <c r="D227" s="105"/>
      <c r="E227" s="105"/>
      <c r="F227" s="106"/>
    </row>
    <row r="228" spans="2:6" ht="12.5">
      <c r="B228" s="34"/>
      <c r="C228" s="104"/>
      <c r="D228" s="105"/>
      <c r="E228" s="105"/>
      <c r="F228" s="106"/>
    </row>
    <row r="229" spans="2:6" ht="12.5">
      <c r="B229" s="34"/>
      <c r="C229" s="104"/>
      <c r="D229" s="105"/>
      <c r="E229" s="105"/>
      <c r="F229" s="106"/>
    </row>
    <row r="230" spans="2:6" ht="12.5">
      <c r="B230" s="34"/>
      <c r="C230" s="104"/>
      <c r="D230" s="105"/>
      <c r="E230" s="105"/>
      <c r="F230" s="106"/>
    </row>
    <row r="231" spans="2:6" ht="12.5">
      <c r="B231" s="34"/>
      <c r="C231" s="104"/>
      <c r="D231" s="105"/>
      <c r="E231" s="105"/>
      <c r="F231" s="106"/>
    </row>
    <row r="232" spans="2:6" ht="12.5">
      <c r="B232" s="34"/>
      <c r="C232" s="104"/>
      <c r="D232" s="105"/>
      <c r="E232" s="105"/>
      <c r="F232" s="106"/>
    </row>
    <row r="233" spans="2:6" ht="12.5">
      <c r="B233" s="34"/>
      <c r="C233" s="104"/>
      <c r="D233" s="105"/>
      <c r="E233" s="105"/>
      <c r="F233" s="106"/>
    </row>
    <row r="234" spans="2:6" ht="12.5">
      <c r="B234" s="34"/>
      <c r="C234" s="104"/>
      <c r="D234" s="105"/>
      <c r="E234" s="105"/>
      <c r="F234" s="106"/>
    </row>
    <row r="235" spans="2:6" ht="12.5">
      <c r="B235" s="34"/>
      <c r="C235" s="104"/>
      <c r="D235" s="105"/>
      <c r="E235" s="105"/>
      <c r="F235" s="106"/>
    </row>
    <row r="236" spans="2:6" ht="12.5">
      <c r="B236" s="34"/>
      <c r="C236" s="104"/>
      <c r="D236" s="105"/>
      <c r="E236" s="105"/>
      <c r="F236" s="106"/>
    </row>
    <row r="237" spans="2:6" ht="12.5">
      <c r="B237" s="34"/>
      <c r="C237" s="104"/>
      <c r="D237" s="105"/>
      <c r="E237" s="105"/>
      <c r="F237" s="106"/>
    </row>
    <row r="238" spans="2:6" ht="12.5">
      <c r="B238" s="34"/>
      <c r="C238" s="104"/>
      <c r="D238" s="105"/>
      <c r="E238" s="105"/>
      <c r="F238" s="106"/>
    </row>
    <row r="239" spans="2:6" ht="12.5">
      <c r="B239" s="34"/>
      <c r="C239" s="104"/>
      <c r="D239" s="105"/>
      <c r="E239" s="105"/>
      <c r="F239" s="106"/>
    </row>
    <row r="240" spans="2:6" ht="12.5">
      <c r="B240" s="34"/>
      <c r="C240" s="104"/>
      <c r="D240" s="105"/>
      <c r="E240" s="105"/>
      <c r="F240" s="106"/>
    </row>
    <row r="241" spans="2:6" ht="12.5">
      <c r="B241" s="34"/>
      <c r="C241" s="104"/>
      <c r="D241" s="105"/>
      <c r="E241" s="105"/>
      <c r="F241" s="106"/>
    </row>
    <row r="242" spans="2:6" ht="12.5">
      <c r="B242" s="34"/>
      <c r="C242" s="104"/>
      <c r="D242" s="105"/>
      <c r="E242" s="105"/>
      <c r="F242" s="106"/>
    </row>
    <row r="243" spans="2:6" ht="12.5">
      <c r="B243" s="34"/>
      <c r="C243" s="104"/>
      <c r="D243" s="105"/>
      <c r="E243" s="105"/>
      <c r="F243" s="106"/>
    </row>
    <row r="244" spans="2:6" ht="12.5">
      <c r="B244" s="34"/>
      <c r="C244" s="104"/>
      <c r="D244" s="105"/>
      <c r="E244" s="105"/>
      <c r="F244" s="106"/>
    </row>
    <row r="245" spans="2:6" ht="12.5">
      <c r="B245" s="34"/>
      <c r="C245" s="104"/>
      <c r="D245" s="105"/>
      <c r="E245" s="105"/>
      <c r="F245" s="106"/>
    </row>
    <row r="246" spans="2:6" ht="12.5">
      <c r="B246" s="34"/>
      <c r="C246" s="104"/>
      <c r="D246" s="105"/>
      <c r="E246" s="105"/>
      <c r="F246" s="106"/>
    </row>
    <row r="247" spans="2:6" ht="12.5">
      <c r="B247" s="34"/>
      <c r="C247" s="104"/>
      <c r="D247" s="105"/>
      <c r="E247" s="105"/>
      <c r="F247" s="106"/>
    </row>
    <row r="248" spans="2:6" ht="12.5">
      <c r="B248" s="34"/>
      <c r="C248" s="104"/>
      <c r="D248" s="105"/>
      <c r="E248" s="105"/>
      <c r="F248" s="106"/>
    </row>
  </sheetData>
  <conditionalFormatting sqref="D15:D19">
    <cfRule type="expression" dxfId="4" priority="1">
      <formula>$D15&gt;#REF!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866E1-3ED8-444E-B05E-C24EF7709359}">
  <dimension ref="B1:L248"/>
  <sheetViews>
    <sheetView showGridLines="0" zoomScaleNormal="100" workbookViewId="0">
      <pane ySplit="9" topLeftCell="A14" activePane="bottomLeft" state="frozen"/>
      <selection pane="bottomLeft" sqref="A1:XFD1048576"/>
    </sheetView>
  </sheetViews>
  <sheetFormatPr defaultColWidth="9.453125" defaultRowHeight="11.5"/>
  <cols>
    <col min="1" max="1" width="9.453125" style="67"/>
    <col min="2" max="2" width="17.54296875" style="69" customWidth="1"/>
    <col min="3" max="3" width="16.54296875" style="70" customWidth="1"/>
    <col min="4" max="4" width="17.81640625" style="71" customWidth="1"/>
    <col min="5" max="5" width="16.54296875" style="68" customWidth="1"/>
    <col min="6" max="6" width="20" style="71" bestFit="1" customWidth="1"/>
    <col min="7" max="7" width="8.1796875" style="67" customWidth="1"/>
    <col min="8" max="8" width="26.453125" style="67" bestFit="1" customWidth="1"/>
    <col min="9" max="9" width="20.453125" style="67" bestFit="1" customWidth="1"/>
    <col min="10" max="10" width="18.81640625" style="67" customWidth="1"/>
    <col min="11" max="11" width="17.54296875" style="67" bestFit="1" customWidth="1"/>
    <col min="12" max="16384" width="9.453125" style="67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4.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4.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4.5">
      <c r="B9" s="75"/>
      <c r="C9" s="73"/>
      <c r="D9" s="73"/>
      <c r="E9" s="73"/>
      <c r="F9" s="73"/>
      <c r="G9" s="74"/>
      <c r="I9" s="74"/>
      <c r="J9" s="74"/>
    </row>
    <row r="10" spans="2:10" s="23" customFormat="1" ht="14.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4.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46085</v>
      </c>
      <c r="C15" s="59">
        <f>SUMIF(F21:F5001,F15,C21:C5001)</f>
        <v>28626</v>
      </c>
      <c r="D15" s="60">
        <f>E15/C15</f>
        <v>31.299689792496327</v>
      </c>
      <c r="E15" s="60">
        <f>SUMIF(F21:F5001,F15,E21:E5001)</f>
        <v>895984.91999999981</v>
      </c>
      <c r="F15" s="61" t="s">
        <v>12</v>
      </c>
    </row>
    <row r="16" spans="2:10">
      <c r="B16" s="26">
        <f>B15</f>
        <v>46085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5">
      <c r="B17" s="26">
        <f>B16</f>
        <v>46085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5">
      <c r="B18" s="26">
        <f>B17</f>
        <v>46085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31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3">
      <c r="B21" s="113">
        <v>0.37920138888888888</v>
      </c>
      <c r="C21" s="114">
        <v>1043</v>
      </c>
      <c r="D21" s="115">
        <v>31.28</v>
      </c>
      <c r="E21" s="115">
        <f>+C21*D21</f>
        <v>32625.040000000001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0.38215277777777779</v>
      </c>
      <c r="C22" s="114">
        <v>709</v>
      </c>
      <c r="D22" s="115">
        <v>31.26</v>
      </c>
      <c r="E22" s="115">
        <f t="shared" ref="E22:E85" si="0">+C22*D22</f>
        <v>22163.34</v>
      </c>
      <c r="F22" s="61" t="s">
        <v>12</v>
      </c>
    </row>
    <row r="23" spans="2:12">
      <c r="B23" s="113">
        <v>0.38453703703703701</v>
      </c>
      <c r="C23" s="114">
        <v>383</v>
      </c>
      <c r="D23" s="115">
        <v>31.3</v>
      </c>
      <c r="E23" s="115">
        <f t="shared" si="0"/>
        <v>11987.9</v>
      </c>
      <c r="F23" s="61" t="s">
        <v>12</v>
      </c>
    </row>
    <row r="24" spans="2:12">
      <c r="B24" s="113">
        <v>0.38549768518518518</v>
      </c>
      <c r="C24" s="114">
        <v>89</v>
      </c>
      <c r="D24" s="115">
        <v>31.26</v>
      </c>
      <c r="E24" s="115">
        <f t="shared" si="0"/>
        <v>2782.1400000000003</v>
      </c>
      <c r="F24" s="61" t="s">
        <v>12</v>
      </c>
    </row>
    <row r="25" spans="2:12">
      <c r="B25" s="113">
        <v>0.38549768518518518</v>
      </c>
      <c r="C25" s="114">
        <v>282</v>
      </c>
      <c r="D25" s="115">
        <v>31.26</v>
      </c>
      <c r="E25" s="115">
        <f t="shared" si="0"/>
        <v>8815.32</v>
      </c>
      <c r="F25" s="61" t="s">
        <v>12</v>
      </c>
    </row>
    <row r="26" spans="2:12">
      <c r="B26" s="113">
        <v>0.38667824074074075</v>
      </c>
      <c r="C26" s="114">
        <v>31</v>
      </c>
      <c r="D26" s="115">
        <v>31.18</v>
      </c>
      <c r="E26" s="115">
        <f t="shared" si="0"/>
        <v>966.58</v>
      </c>
      <c r="F26" s="61" t="s">
        <v>12</v>
      </c>
    </row>
    <row r="27" spans="2:12">
      <c r="B27" s="113">
        <v>0.38674768518518521</v>
      </c>
      <c r="C27" s="114">
        <v>134</v>
      </c>
      <c r="D27" s="115">
        <v>31.18</v>
      </c>
      <c r="E27" s="115">
        <f t="shared" si="0"/>
        <v>4178.12</v>
      </c>
      <c r="F27" s="61" t="s">
        <v>12</v>
      </c>
    </row>
    <row r="28" spans="2:12">
      <c r="B28" s="113">
        <v>0.38790509259259259</v>
      </c>
      <c r="C28" s="114">
        <v>148</v>
      </c>
      <c r="D28" s="115">
        <v>31.12</v>
      </c>
      <c r="E28" s="115">
        <f t="shared" si="0"/>
        <v>4605.76</v>
      </c>
      <c r="F28" s="61" t="s">
        <v>12</v>
      </c>
    </row>
    <row r="29" spans="2:12">
      <c r="B29" s="113">
        <v>0.38907407407407407</v>
      </c>
      <c r="C29" s="114">
        <v>282</v>
      </c>
      <c r="D29" s="115">
        <v>31.14</v>
      </c>
      <c r="E29" s="115">
        <f t="shared" si="0"/>
        <v>8781.48</v>
      </c>
      <c r="F29" s="61" t="s">
        <v>12</v>
      </c>
    </row>
    <row r="30" spans="2:12">
      <c r="B30" s="113">
        <v>0.39333333333333331</v>
      </c>
      <c r="C30" s="114">
        <v>708</v>
      </c>
      <c r="D30" s="115">
        <v>31.06</v>
      </c>
      <c r="E30" s="115">
        <f t="shared" si="0"/>
        <v>21990.48</v>
      </c>
      <c r="F30" s="61" t="s">
        <v>12</v>
      </c>
    </row>
    <row r="31" spans="2:12">
      <c r="B31" s="113">
        <v>0.39923611111111112</v>
      </c>
      <c r="C31" s="114">
        <v>827</v>
      </c>
      <c r="D31" s="115">
        <v>31.12</v>
      </c>
      <c r="E31" s="115">
        <f t="shared" si="0"/>
        <v>25736.240000000002</v>
      </c>
      <c r="F31" s="61" t="s">
        <v>12</v>
      </c>
    </row>
    <row r="32" spans="2:12">
      <c r="B32" s="113">
        <v>0.40387731481481481</v>
      </c>
      <c r="C32" s="114">
        <v>624</v>
      </c>
      <c r="D32" s="115">
        <v>31.16</v>
      </c>
      <c r="E32" s="115">
        <f t="shared" si="0"/>
        <v>19443.84</v>
      </c>
      <c r="F32" s="61" t="s">
        <v>12</v>
      </c>
    </row>
    <row r="33" spans="2:6">
      <c r="B33" s="113">
        <v>0.40780092592592593</v>
      </c>
      <c r="C33" s="114">
        <v>412</v>
      </c>
      <c r="D33" s="115">
        <v>31.16</v>
      </c>
      <c r="E33" s="115">
        <f t="shared" si="0"/>
        <v>12837.92</v>
      </c>
      <c r="F33" s="61" t="s">
        <v>12</v>
      </c>
    </row>
    <row r="34" spans="2:6">
      <c r="B34" s="113">
        <v>0.40844907407407405</v>
      </c>
      <c r="C34" s="114">
        <v>234</v>
      </c>
      <c r="D34" s="115">
        <v>31.08</v>
      </c>
      <c r="E34" s="115">
        <f t="shared" si="0"/>
        <v>7272.7199999999993</v>
      </c>
      <c r="F34" s="61" t="s">
        <v>12</v>
      </c>
    </row>
    <row r="35" spans="2:6">
      <c r="B35" s="113">
        <v>0.41268518518518521</v>
      </c>
      <c r="C35" s="114">
        <v>470</v>
      </c>
      <c r="D35" s="115">
        <v>31.06</v>
      </c>
      <c r="E35" s="115">
        <f t="shared" si="0"/>
        <v>14598.199999999999</v>
      </c>
      <c r="F35" s="61" t="s">
        <v>12</v>
      </c>
    </row>
    <row r="36" spans="2:6">
      <c r="B36" s="113">
        <v>0.42219907407407409</v>
      </c>
      <c r="C36" s="114">
        <v>268</v>
      </c>
      <c r="D36" s="115">
        <v>31.12</v>
      </c>
      <c r="E36" s="115">
        <f t="shared" si="0"/>
        <v>8340.16</v>
      </c>
      <c r="F36" s="61" t="s">
        <v>12</v>
      </c>
    </row>
    <row r="37" spans="2:6">
      <c r="B37" s="113">
        <v>0.42228009259259258</v>
      </c>
      <c r="C37" s="114">
        <v>659</v>
      </c>
      <c r="D37" s="115">
        <v>31.1</v>
      </c>
      <c r="E37" s="115">
        <f t="shared" si="0"/>
        <v>20494.900000000001</v>
      </c>
      <c r="F37" s="61" t="s">
        <v>12</v>
      </c>
    </row>
    <row r="38" spans="2:6">
      <c r="B38" s="113">
        <v>0.43024305555555553</v>
      </c>
      <c r="C38" s="114">
        <v>502</v>
      </c>
      <c r="D38" s="115">
        <v>31.18</v>
      </c>
      <c r="E38" s="115">
        <f t="shared" si="0"/>
        <v>15652.36</v>
      </c>
      <c r="F38" s="61" t="s">
        <v>12</v>
      </c>
    </row>
    <row r="39" spans="2:6">
      <c r="B39" s="113">
        <v>0.43085648148148148</v>
      </c>
      <c r="C39" s="114">
        <v>188</v>
      </c>
      <c r="D39" s="115">
        <v>31.14</v>
      </c>
      <c r="E39" s="115">
        <f t="shared" si="0"/>
        <v>5854.32</v>
      </c>
      <c r="F39" s="61" t="s">
        <v>12</v>
      </c>
    </row>
    <row r="40" spans="2:6">
      <c r="B40" s="113">
        <v>0.4379513888888889</v>
      </c>
      <c r="C40" s="114">
        <v>584</v>
      </c>
      <c r="D40" s="115">
        <v>31.22</v>
      </c>
      <c r="E40" s="115">
        <f t="shared" si="0"/>
        <v>18232.48</v>
      </c>
      <c r="F40" s="61" t="s">
        <v>12</v>
      </c>
    </row>
    <row r="41" spans="2:6">
      <c r="B41" s="113">
        <v>0.4551736111111111</v>
      </c>
      <c r="C41" s="114">
        <v>149</v>
      </c>
      <c r="D41" s="115">
        <v>31.3</v>
      </c>
      <c r="E41" s="115">
        <f t="shared" si="0"/>
        <v>4663.7</v>
      </c>
      <c r="F41" s="61" t="s">
        <v>12</v>
      </c>
    </row>
    <row r="42" spans="2:6">
      <c r="B42" s="113">
        <v>0.4551736111111111</v>
      </c>
      <c r="C42" s="114">
        <v>443</v>
      </c>
      <c r="D42" s="115">
        <v>31.3</v>
      </c>
      <c r="E42" s="115">
        <f t="shared" si="0"/>
        <v>13865.9</v>
      </c>
      <c r="F42" s="61" t="s">
        <v>12</v>
      </c>
    </row>
    <row r="43" spans="2:6">
      <c r="B43" s="113">
        <v>0.45620370370370372</v>
      </c>
      <c r="C43" s="114">
        <v>209</v>
      </c>
      <c r="D43" s="115">
        <v>31.28</v>
      </c>
      <c r="E43" s="115">
        <f t="shared" si="0"/>
        <v>6537.52</v>
      </c>
      <c r="F43" s="61" t="s">
        <v>12</v>
      </c>
    </row>
    <row r="44" spans="2:6">
      <c r="B44" s="113">
        <v>0.45810185185185187</v>
      </c>
      <c r="C44" s="114">
        <v>78</v>
      </c>
      <c r="D44" s="115">
        <v>31.32</v>
      </c>
      <c r="E44" s="115">
        <f t="shared" si="0"/>
        <v>2442.96</v>
      </c>
      <c r="F44" s="61" t="s">
        <v>12</v>
      </c>
    </row>
    <row r="45" spans="2:6">
      <c r="B45" s="113">
        <v>0.45810185185185187</v>
      </c>
      <c r="C45" s="114">
        <v>75</v>
      </c>
      <c r="D45" s="115">
        <v>31.32</v>
      </c>
      <c r="E45" s="115">
        <f t="shared" si="0"/>
        <v>2349</v>
      </c>
      <c r="F45" s="61" t="s">
        <v>12</v>
      </c>
    </row>
    <row r="46" spans="2:6">
      <c r="B46" s="113">
        <v>0.45822916666666669</v>
      </c>
      <c r="C46" s="114">
        <v>494</v>
      </c>
      <c r="D46" s="115">
        <v>31.3</v>
      </c>
      <c r="E46" s="115">
        <f t="shared" si="0"/>
        <v>15462.2</v>
      </c>
      <c r="F46" s="61" t="s">
        <v>12</v>
      </c>
    </row>
    <row r="47" spans="2:6">
      <c r="B47" s="113">
        <v>0.45822916666666669</v>
      </c>
      <c r="C47" s="114">
        <v>123</v>
      </c>
      <c r="D47" s="115">
        <v>31.3</v>
      </c>
      <c r="E47" s="115">
        <f t="shared" si="0"/>
        <v>3849.9</v>
      </c>
      <c r="F47" s="61" t="s">
        <v>12</v>
      </c>
    </row>
    <row r="48" spans="2:6">
      <c r="B48" s="113">
        <v>0.46111111111111114</v>
      </c>
      <c r="C48" s="114">
        <v>97</v>
      </c>
      <c r="D48" s="115">
        <v>31.24</v>
      </c>
      <c r="E48" s="115">
        <f t="shared" si="0"/>
        <v>3030.2799999999997</v>
      </c>
      <c r="F48" s="61" t="s">
        <v>12</v>
      </c>
    </row>
    <row r="49" spans="2:6">
      <c r="B49" s="113">
        <v>0.46282407407407405</v>
      </c>
      <c r="C49" s="114">
        <v>104</v>
      </c>
      <c r="D49" s="115">
        <v>31.16</v>
      </c>
      <c r="E49" s="115">
        <f t="shared" si="0"/>
        <v>3240.64</v>
      </c>
      <c r="F49" s="61" t="s">
        <v>12</v>
      </c>
    </row>
    <row r="50" spans="2:6">
      <c r="B50" s="113">
        <v>0.46369212962962963</v>
      </c>
      <c r="C50" s="114">
        <v>113</v>
      </c>
      <c r="D50" s="115">
        <v>31.12</v>
      </c>
      <c r="E50" s="115">
        <f t="shared" si="0"/>
        <v>3516.56</v>
      </c>
      <c r="F50" s="61" t="s">
        <v>12</v>
      </c>
    </row>
    <row r="51" spans="2:6">
      <c r="B51" s="113">
        <v>0.46528935185185183</v>
      </c>
      <c r="C51" s="114">
        <v>106</v>
      </c>
      <c r="D51" s="115">
        <v>31.1</v>
      </c>
      <c r="E51" s="115">
        <f t="shared" si="0"/>
        <v>3296.6000000000004</v>
      </c>
      <c r="F51" s="61" t="s">
        <v>12</v>
      </c>
    </row>
    <row r="52" spans="2:6">
      <c r="B52" s="113">
        <v>0.46599537037037037</v>
      </c>
      <c r="C52" s="114">
        <v>106</v>
      </c>
      <c r="D52" s="115">
        <v>31.2</v>
      </c>
      <c r="E52" s="115">
        <f t="shared" si="0"/>
        <v>3307.2</v>
      </c>
      <c r="F52" s="61" t="s">
        <v>12</v>
      </c>
    </row>
    <row r="53" spans="2:6">
      <c r="B53" s="113">
        <v>0.46806712962962965</v>
      </c>
      <c r="C53" s="114">
        <v>154</v>
      </c>
      <c r="D53" s="115">
        <v>31.28</v>
      </c>
      <c r="E53" s="115">
        <f t="shared" si="0"/>
        <v>4817.12</v>
      </c>
      <c r="F53" s="61" t="s">
        <v>12</v>
      </c>
    </row>
    <row r="54" spans="2:6">
      <c r="B54" s="113">
        <v>0.47238425925925925</v>
      </c>
      <c r="C54" s="114">
        <v>184</v>
      </c>
      <c r="D54" s="115">
        <v>31.32</v>
      </c>
      <c r="E54" s="115">
        <f t="shared" si="0"/>
        <v>5762.88</v>
      </c>
      <c r="F54" s="61" t="s">
        <v>12</v>
      </c>
    </row>
    <row r="55" spans="2:6">
      <c r="B55" s="113">
        <v>0.47363425925925928</v>
      </c>
      <c r="C55" s="114">
        <v>108</v>
      </c>
      <c r="D55" s="115">
        <v>31.3</v>
      </c>
      <c r="E55" s="115">
        <f t="shared" si="0"/>
        <v>3380.4</v>
      </c>
      <c r="F55" s="61" t="s">
        <v>12</v>
      </c>
    </row>
    <row r="56" spans="2:6">
      <c r="B56" s="113">
        <v>0.48001157407407408</v>
      </c>
      <c r="C56" s="114">
        <v>391</v>
      </c>
      <c r="D56" s="115">
        <v>31.38</v>
      </c>
      <c r="E56" s="115">
        <f t="shared" si="0"/>
        <v>12269.58</v>
      </c>
      <c r="F56" s="61" t="s">
        <v>12</v>
      </c>
    </row>
    <row r="57" spans="2:6">
      <c r="B57" s="113">
        <v>0.48523148148148149</v>
      </c>
      <c r="C57" s="114">
        <v>126</v>
      </c>
      <c r="D57" s="115">
        <v>31.38</v>
      </c>
      <c r="E57" s="115">
        <f t="shared" si="0"/>
        <v>3953.8799999999997</v>
      </c>
      <c r="F57" s="61" t="s">
        <v>12</v>
      </c>
    </row>
    <row r="58" spans="2:6">
      <c r="B58" s="113">
        <v>0.48523148148148149</v>
      </c>
      <c r="C58" s="114">
        <v>154</v>
      </c>
      <c r="D58" s="115">
        <v>31.38</v>
      </c>
      <c r="E58" s="115">
        <f t="shared" si="0"/>
        <v>4832.5199999999995</v>
      </c>
      <c r="F58" s="61" t="s">
        <v>12</v>
      </c>
    </row>
    <row r="59" spans="2:6">
      <c r="B59" s="113">
        <v>0.4899189814814815</v>
      </c>
      <c r="C59" s="114">
        <v>99</v>
      </c>
      <c r="D59" s="115">
        <v>31.32</v>
      </c>
      <c r="E59" s="115">
        <f t="shared" si="0"/>
        <v>3100.68</v>
      </c>
      <c r="F59" s="61" t="s">
        <v>12</v>
      </c>
    </row>
    <row r="60" spans="2:6">
      <c r="B60" s="113">
        <v>0.4899189814814815</v>
      </c>
      <c r="C60" s="114">
        <v>155</v>
      </c>
      <c r="D60" s="115">
        <v>31.32</v>
      </c>
      <c r="E60" s="115">
        <f t="shared" si="0"/>
        <v>4854.6000000000004</v>
      </c>
      <c r="F60" s="61" t="s">
        <v>12</v>
      </c>
    </row>
    <row r="61" spans="2:6">
      <c r="B61" s="113">
        <v>0.49503472222222222</v>
      </c>
      <c r="C61" s="114">
        <v>353</v>
      </c>
      <c r="D61" s="115">
        <v>31.34</v>
      </c>
      <c r="E61" s="115">
        <f t="shared" si="0"/>
        <v>11063.02</v>
      </c>
      <c r="F61" s="61" t="s">
        <v>12</v>
      </c>
    </row>
    <row r="62" spans="2:6">
      <c r="B62" s="113">
        <v>0.50696759259259261</v>
      </c>
      <c r="C62" s="114">
        <v>308</v>
      </c>
      <c r="D62" s="115">
        <v>31.44</v>
      </c>
      <c r="E62" s="115">
        <f t="shared" si="0"/>
        <v>9683.52</v>
      </c>
      <c r="F62" s="61" t="s">
        <v>12</v>
      </c>
    </row>
    <row r="63" spans="2:6">
      <c r="B63" s="113">
        <v>0.50696759259259261</v>
      </c>
      <c r="C63" s="114">
        <v>166</v>
      </c>
      <c r="D63" s="115">
        <v>31.44</v>
      </c>
      <c r="E63" s="115">
        <f t="shared" si="0"/>
        <v>5219.04</v>
      </c>
      <c r="F63" s="61" t="s">
        <v>12</v>
      </c>
    </row>
    <row r="64" spans="2:6">
      <c r="B64" s="113">
        <v>0.5084143518518518</v>
      </c>
      <c r="C64" s="114">
        <v>117</v>
      </c>
      <c r="D64" s="115">
        <v>31.38</v>
      </c>
      <c r="E64" s="115">
        <f t="shared" si="0"/>
        <v>3671.46</v>
      </c>
      <c r="F64" s="61" t="s">
        <v>12</v>
      </c>
    </row>
    <row r="65" spans="2:6">
      <c r="B65" s="113">
        <v>0.51167824074074075</v>
      </c>
      <c r="C65" s="114">
        <v>101</v>
      </c>
      <c r="D65" s="115">
        <v>31.3</v>
      </c>
      <c r="E65" s="115">
        <f t="shared" si="0"/>
        <v>3161.3</v>
      </c>
      <c r="F65" s="61" t="s">
        <v>12</v>
      </c>
    </row>
    <row r="66" spans="2:6">
      <c r="B66" s="113">
        <v>0.51696759259259262</v>
      </c>
      <c r="C66" s="114">
        <v>127</v>
      </c>
      <c r="D66" s="115">
        <v>31.3</v>
      </c>
      <c r="E66" s="115">
        <f t="shared" si="0"/>
        <v>3975.1</v>
      </c>
      <c r="F66" s="61" t="s">
        <v>12</v>
      </c>
    </row>
    <row r="67" spans="2:6">
      <c r="B67" s="113">
        <v>0.51696759259259262</v>
      </c>
      <c r="C67" s="114">
        <v>189</v>
      </c>
      <c r="D67" s="115">
        <v>31.3</v>
      </c>
      <c r="E67" s="115">
        <f t="shared" si="0"/>
        <v>5915.7</v>
      </c>
      <c r="F67" s="61" t="s">
        <v>12</v>
      </c>
    </row>
    <row r="68" spans="2:6">
      <c r="B68" s="113">
        <v>0.52039351851851856</v>
      </c>
      <c r="C68" s="114">
        <v>103</v>
      </c>
      <c r="D68" s="115">
        <v>31.26</v>
      </c>
      <c r="E68" s="115">
        <f t="shared" si="0"/>
        <v>3219.78</v>
      </c>
      <c r="F68" s="61" t="s">
        <v>12</v>
      </c>
    </row>
    <row r="69" spans="2:6">
      <c r="B69" s="113">
        <v>0.530787037037037</v>
      </c>
      <c r="C69" s="114">
        <v>500</v>
      </c>
      <c r="D69" s="115">
        <v>31.2</v>
      </c>
      <c r="E69" s="115">
        <f t="shared" si="0"/>
        <v>15600</v>
      </c>
      <c r="F69" s="61" t="s">
        <v>12</v>
      </c>
    </row>
    <row r="70" spans="2:6">
      <c r="B70" s="113">
        <v>0.54420138888888892</v>
      </c>
      <c r="C70" s="114">
        <v>598</v>
      </c>
      <c r="D70" s="115">
        <v>31.3</v>
      </c>
      <c r="E70" s="115">
        <f t="shared" si="0"/>
        <v>18717.400000000001</v>
      </c>
      <c r="F70" s="61" t="s">
        <v>12</v>
      </c>
    </row>
    <row r="71" spans="2:6">
      <c r="B71" s="113">
        <v>0.55265046296296294</v>
      </c>
      <c r="C71" s="114">
        <v>105</v>
      </c>
      <c r="D71" s="115">
        <v>31.28</v>
      </c>
      <c r="E71" s="115">
        <f t="shared" si="0"/>
        <v>3284.4</v>
      </c>
      <c r="F71" s="61" t="s">
        <v>12</v>
      </c>
    </row>
    <row r="72" spans="2:6">
      <c r="B72" s="113">
        <v>0.55265046296296294</v>
      </c>
      <c r="C72" s="114">
        <v>256</v>
      </c>
      <c r="D72" s="115">
        <v>31.28</v>
      </c>
      <c r="E72" s="115">
        <f t="shared" si="0"/>
        <v>8007.68</v>
      </c>
      <c r="F72" s="61" t="s">
        <v>12</v>
      </c>
    </row>
    <row r="73" spans="2:6">
      <c r="B73" s="113">
        <v>0.55600694444444443</v>
      </c>
      <c r="C73" s="114">
        <v>106</v>
      </c>
      <c r="D73" s="115">
        <v>31.24</v>
      </c>
      <c r="E73" s="115">
        <f t="shared" si="0"/>
        <v>3311.44</v>
      </c>
      <c r="F73" s="61" t="s">
        <v>12</v>
      </c>
    </row>
    <row r="74" spans="2:6">
      <c r="B74" s="113">
        <v>0.55722222222222217</v>
      </c>
      <c r="C74" s="114">
        <v>99</v>
      </c>
      <c r="D74" s="115">
        <v>31.22</v>
      </c>
      <c r="E74" s="115">
        <f t="shared" si="0"/>
        <v>3090.7799999999997</v>
      </c>
      <c r="F74" s="61" t="s">
        <v>12</v>
      </c>
    </row>
    <row r="75" spans="2:6">
      <c r="B75" s="113">
        <v>0.5602893518518518</v>
      </c>
      <c r="C75" s="114">
        <v>139</v>
      </c>
      <c r="D75" s="115">
        <v>31.22</v>
      </c>
      <c r="E75" s="115">
        <f t="shared" si="0"/>
        <v>4339.58</v>
      </c>
      <c r="F75" s="61" t="s">
        <v>12</v>
      </c>
    </row>
    <row r="76" spans="2:6">
      <c r="B76" s="113">
        <v>0.56628472222222226</v>
      </c>
      <c r="C76" s="114">
        <v>245</v>
      </c>
      <c r="D76" s="115">
        <v>31.16</v>
      </c>
      <c r="E76" s="115">
        <f t="shared" si="0"/>
        <v>7634.2</v>
      </c>
      <c r="F76" s="61" t="s">
        <v>12</v>
      </c>
    </row>
    <row r="77" spans="2:6">
      <c r="B77" s="113">
        <v>0.58343750000000005</v>
      </c>
      <c r="C77" s="114">
        <v>230</v>
      </c>
      <c r="D77" s="115">
        <v>31.32</v>
      </c>
      <c r="E77" s="115">
        <f t="shared" si="0"/>
        <v>7203.6</v>
      </c>
      <c r="F77" s="61" t="s">
        <v>12</v>
      </c>
    </row>
    <row r="78" spans="2:6">
      <c r="B78" s="113">
        <v>0.58343750000000005</v>
      </c>
      <c r="C78" s="114">
        <v>532</v>
      </c>
      <c r="D78" s="115">
        <v>31.32</v>
      </c>
      <c r="E78" s="115">
        <f t="shared" si="0"/>
        <v>16662.240000000002</v>
      </c>
      <c r="F78" s="61" t="s">
        <v>12</v>
      </c>
    </row>
    <row r="79" spans="2:6">
      <c r="B79" s="113">
        <v>0.5882060185185185</v>
      </c>
      <c r="C79" s="114">
        <v>211</v>
      </c>
      <c r="D79" s="115">
        <v>31.4</v>
      </c>
      <c r="E79" s="115">
        <f t="shared" si="0"/>
        <v>6625.4</v>
      </c>
      <c r="F79" s="61" t="s">
        <v>12</v>
      </c>
    </row>
    <row r="80" spans="2:6">
      <c r="B80" s="113">
        <v>0.59444444444444444</v>
      </c>
      <c r="C80" s="114">
        <v>210</v>
      </c>
      <c r="D80" s="115">
        <v>31.4</v>
      </c>
      <c r="E80" s="115">
        <f t="shared" si="0"/>
        <v>6594</v>
      </c>
      <c r="F80" s="61" t="s">
        <v>12</v>
      </c>
    </row>
    <row r="81" spans="2:6">
      <c r="B81" s="113">
        <v>0.59994212962962967</v>
      </c>
      <c r="C81" s="114">
        <v>300</v>
      </c>
      <c r="D81" s="115">
        <v>31.36</v>
      </c>
      <c r="E81" s="115">
        <f t="shared" si="0"/>
        <v>9408</v>
      </c>
      <c r="F81" s="61" t="s">
        <v>12</v>
      </c>
    </row>
    <row r="82" spans="2:6">
      <c r="B82" s="113">
        <v>0.60434027777777777</v>
      </c>
      <c r="C82" s="114">
        <v>249</v>
      </c>
      <c r="D82" s="115">
        <v>31.3</v>
      </c>
      <c r="E82" s="115">
        <f t="shared" si="0"/>
        <v>7793.7</v>
      </c>
      <c r="F82" s="61" t="s">
        <v>12</v>
      </c>
    </row>
    <row r="83" spans="2:6">
      <c r="B83" s="113">
        <v>0.616724537037037</v>
      </c>
      <c r="C83" s="114">
        <v>526</v>
      </c>
      <c r="D83" s="115">
        <v>31.42</v>
      </c>
      <c r="E83" s="115">
        <f t="shared" si="0"/>
        <v>16526.920000000002</v>
      </c>
      <c r="F83" s="61" t="s">
        <v>12</v>
      </c>
    </row>
    <row r="84" spans="2:6">
      <c r="B84" s="113">
        <v>0.62135416666666665</v>
      </c>
      <c r="C84" s="114">
        <v>288</v>
      </c>
      <c r="D84" s="115">
        <v>31.4</v>
      </c>
      <c r="E84" s="115">
        <f t="shared" si="0"/>
        <v>9043.1999999999989</v>
      </c>
      <c r="F84" s="61" t="s">
        <v>12</v>
      </c>
    </row>
    <row r="85" spans="2:6">
      <c r="B85" s="113">
        <v>0.6313657407407407</v>
      </c>
      <c r="C85" s="114">
        <v>537</v>
      </c>
      <c r="D85" s="115">
        <v>31.44</v>
      </c>
      <c r="E85" s="115">
        <f t="shared" si="0"/>
        <v>16883.280000000002</v>
      </c>
      <c r="F85" s="61" t="s">
        <v>12</v>
      </c>
    </row>
    <row r="86" spans="2:6">
      <c r="B86" s="113">
        <v>0.63545138888888886</v>
      </c>
      <c r="C86" s="114">
        <v>285</v>
      </c>
      <c r="D86" s="115">
        <v>31.42</v>
      </c>
      <c r="E86" s="115">
        <f t="shared" ref="E86:E115" si="1">+C86*D86</f>
        <v>8954.7000000000007</v>
      </c>
      <c r="F86" s="61" t="s">
        <v>12</v>
      </c>
    </row>
    <row r="87" spans="2:6">
      <c r="B87" s="113">
        <v>0.64347222222222222</v>
      </c>
      <c r="C87" s="114">
        <v>508</v>
      </c>
      <c r="D87" s="115">
        <v>31.42</v>
      </c>
      <c r="E87" s="115">
        <f t="shared" si="1"/>
        <v>15961.36</v>
      </c>
      <c r="F87" s="61" t="s">
        <v>12</v>
      </c>
    </row>
    <row r="88" spans="2:6">
      <c r="B88" s="113">
        <v>0.64910879629629625</v>
      </c>
      <c r="C88" s="114">
        <v>108</v>
      </c>
      <c r="D88" s="115">
        <v>31.5</v>
      </c>
      <c r="E88" s="115">
        <f t="shared" si="1"/>
        <v>3402</v>
      </c>
      <c r="F88" s="61" t="s">
        <v>12</v>
      </c>
    </row>
    <row r="89" spans="2:6">
      <c r="B89" s="113">
        <v>0.64927083333333335</v>
      </c>
      <c r="C89" s="114">
        <v>838</v>
      </c>
      <c r="D89" s="115">
        <v>31.48</v>
      </c>
      <c r="E89" s="115">
        <f t="shared" si="1"/>
        <v>26380.240000000002</v>
      </c>
      <c r="F89" s="61" t="s">
        <v>12</v>
      </c>
    </row>
    <row r="90" spans="2:6">
      <c r="B90" s="113">
        <v>0.65034722222222219</v>
      </c>
      <c r="C90" s="114">
        <v>163</v>
      </c>
      <c r="D90" s="115">
        <v>31.48</v>
      </c>
      <c r="E90" s="115">
        <f t="shared" si="1"/>
        <v>5131.24</v>
      </c>
      <c r="F90" s="61" t="s">
        <v>12</v>
      </c>
    </row>
    <row r="91" spans="2:6">
      <c r="B91" s="113">
        <v>0.65259259259259261</v>
      </c>
      <c r="C91" s="114">
        <v>105</v>
      </c>
      <c r="D91" s="115">
        <v>31.44</v>
      </c>
      <c r="E91" s="115">
        <f t="shared" si="1"/>
        <v>3301.2000000000003</v>
      </c>
      <c r="F91" s="61" t="s">
        <v>12</v>
      </c>
    </row>
    <row r="92" spans="2:6">
      <c r="B92" s="113">
        <v>0.65452546296296299</v>
      </c>
      <c r="C92" s="114">
        <v>255</v>
      </c>
      <c r="D92" s="115">
        <v>31.42</v>
      </c>
      <c r="E92" s="115">
        <f t="shared" si="1"/>
        <v>8012.1</v>
      </c>
      <c r="F92" s="61" t="s">
        <v>12</v>
      </c>
    </row>
    <row r="93" spans="2:6">
      <c r="B93" s="113">
        <v>0.65843750000000001</v>
      </c>
      <c r="C93" s="114">
        <v>359</v>
      </c>
      <c r="D93" s="115">
        <v>31.48</v>
      </c>
      <c r="E93" s="115">
        <f t="shared" si="1"/>
        <v>11301.32</v>
      </c>
      <c r="F93" s="61" t="s">
        <v>12</v>
      </c>
    </row>
    <row r="94" spans="2:6">
      <c r="B94" s="113">
        <v>0.6599652777777778</v>
      </c>
      <c r="C94" s="114">
        <v>311</v>
      </c>
      <c r="D94" s="115">
        <v>31.44</v>
      </c>
      <c r="E94" s="115">
        <f t="shared" si="1"/>
        <v>9777.84</v>
      </c>
      <c r="F94" s="61" t="s">
        <v>12</v>
      </c>
    </row>
    <row r="95" spans="2:6">
      <c r="B95" s="113">
        <v>0.66018518518518521</v>
      </c>
      <c r="C95" s="114">
        <v>181</v>
      </c>
      <c r="D95" s="115">
        <v>31.36</v>
      </c>
      <c r="E95" s="115">
        <f t="shared" si="1"/>
        <v>5676.16</v>
      </c>
      <c r="F95" s="61" t="s">
        <v>12</v>
      </c>
    </row>
    <row r="96" spans="2:6">
      <c r="B96" s="113">
        <v>0.66291666666666671</v>
      </c>
      <c r="C96" s="114">
        <v>109</v>
      </c>
      <c r="D96" s="115">
        <v>31.28</v>
      </c>
      <c r="E96" s="115">
        <f t="shared" si="1"/>
        <v>3409.52</v>
      </c>
      <c r="F96" s="61" t="s">
        <v>12</v>
      </c>
    </row>
    <row r="97" spans="2:6">
      <c r="B97" s="113">
        <v>0.66388888888888886</v>
      </c>
      <c r="C97" s="114">
        <v>347</v>
      </c>
      <c r="D97" s="115">
        <v>31.3</v>
      </c>
      <c r="E97" s="115">
        <f t="shared" si="1"/>
        <v>10861.1</v>
      </c>
      <c r="F97" s="61" t="s">
        <v>12</v>
      </c>
    </row>
    <row r="98" spans="2:6">
      <c r="B98" s="113">
        <v>0.66694444444444445</v>
      </c>
      <c r="C98" s="114">
        <v>431</v>
      </c>
      <c r="D98" s="115">
        <v>31.24</v>
      </c>
      <c r="E98" s="115">
        <f t="shared" si="1"/>
        <v>13464.439999999999</v>
      </c>
      <c r="F98" s="61" t="s">
        <v>12</v>
      </c>
    </row>
    <row r="99" spans="2:6">
      <c r="B99" s="113">
        <v>0.66877314814814814</v>
      </c>
      <c r="C99" s="114">
        <v>260</v>
      </c>
      <c r="D99" s="115">
        <v>31.26</v>
      </c>
      <c r="E99" s="115">
        <f t="shared" si="1"/>
        <v>8127.6</v>
      </c>
      <c r="F99" s="61" t="s">
        <v>12</v>
      </c>
    </row>
    <row r="100" spans="2:6">
      <c r="B100" s="113">
        <v>0.67452546296296301</v>
      </c>
      <c r="C100" s="114">
        <v>130</v>
      </c>
      <c r="D100" s="115">
        <v>31.34</v>
      </c>
      <c r="E100" s="115">
        <f t="shared" si="1"/>
        <v>4074.2</v>
      </c>
      <c r="F100" s="61" t="s">
        <v>12</v>
      </c>
    </row>
    <row r="101" spans="2:6">
      <c r="B101" s="113">
        <v>0.67452546296296301</v>
      </c>
      <c r="C101" s="114">
        <v>382</v>
      </c>
      <c r="D101" s="115">
        <v>31.34</v>
      </c>
      <c r="E101" s="115">
        <f t="shared" si="1"/>
        <v>11971.88</v>
      </c>
      <c r="F101" s="61" t="s">
        <v>12</v>
      </c>
    </row>
    <row r="102" spans="2:6">
      <c r="B102" s="113">
        <v>0.67715277777777783</v>
      </c>
      <c r="C102" s="114">
        <v>380</v>
      </c>
      <c r="D102" s="115">
        <v>31.34</v>
      </c>
      <c r="E102" s="115">
        <f t="shared" si="1"/>
        <v>11909.2</v>
      </c>
      <c r="F102" s="61" t="s">
        <v>12</v>
      </c>
    </row>
    <row r="103" spans="2:6">
      <c r="B103" s="113">
        <v>0.68172453703703706</v>
      </c>
      <c r="C103" s="114">
        <v>345</v>
      </c>
      <c r="D103" s="115">
        <v>31.38</v>
      </c>
      <c r="E103" s="115">
        <f t="shared" si="1"/>
        <v>10826.1</v>
      </c>
      <c r="F103" s="61" t="s">
        <v>12</v>
      </c>
    </row>
    <row r="104" spans="2:6">
      <c r="B104" s="113">
        <v>0.68197916666666669</v>
      </c>
      <c r="C104" s="114">
        <v>306</v>
      </c>
      <c r="D104" s="115">
        <v>31.38</v>
      </c>
      <c r="E104" s="115">
        <f t="shared" si="1"/>
        <v>9602.2799999999988</v>
      </c>
      <c r="F104" s="61" t="s">
        <v>12</v>
      </c>
    </row>
    <row r="105" spans="2:6">
      <c r="B105" s="113">
        <v>0.68568287037037035</v>
      </c>
      <c r="C105" s="114">
        <v>118</v>
      </c>
      <c r="D105" s="115">
        <v>31.38</v>
      </c>
      <c r="E105" s="115">
        <f t="shared" si="1"/>
        <v>3702.8399999999997</v>
      </c>
      <c r="F105" s="61" t="s">
        <v>12</v>
      </c>
    </row>
    <row r="106" spans="2:6">
      <c r="B106" s="113">
        <v>0.68568287037037035</v>
      </c>
      <c r="C106" s="114">
        <v>351</v>
      </c>
      <c r="D106" s="115">
        <v>31.38</v>
      </c>
      <c r="E106" s="115">
        <f t="shared" si="1"/>
        <v>11014.38</v>
      </c>
      <c r="F106" s="61" t="s">
        <v>12</v>
      </c>
    </row>
    <row r="107" spans="2:6">
      <c r="B107" s="113">
        <v>0.69030092592592596</v>
      </c>
      <c r="C107" s="114">
        <v>547</v>
      </c>
      <c r="D107" s="115">
        <v>31.42</v>
      </c>
      <c r="E107" s="115">
        <f t="shared" si="1"/>
        <v>17186.740000000002</v>
      </c>
      <c r="F107" s="61" t="s">
        <v>12</v>
      </c>
    </row>
    <row r="108" spans="2:6">
      <c r="B108" s="113">
        <v>0.69460648148148152</v>
      </c>
      <c r="C108" s="114">
        <v>496</v>
      </c>
      <c r="D108" s="115">
        <v>31.42</v>
      </c>
      <c r="E108" s="115">
        <f t="shared" si="1"/>
        <v>15584.320000000002</v>
      </c>
      <c r="F108" s="61" t="s">
        <v>12</v>
      </c>
    </row>
    <row r="109" spans="2:6">
      <c r="B109" s="113">
        <v>0.70024305555555555</v>
      </c>
      <c r="C109" s="114">
        <v>179</v>
      </c>
      <c r="D109" s="115">
        <v>31.36</v>
      </c>
      <c r="E109" s="115">
        <f t="shared" si="1"/>
        <v>5613.44</v>
      </c>
      <c r="F109" s="61" t="s">
        <v>12</v>
      </c>
    </row>
    <row r="110" spans="2:6">
      <c r="B110" s="113">
        <v>0.70997685185185189</v>
      </c>
      <c r="C110" s="114">
        <v>1013</v>
      </c>
      <c r="D110" s="115">
        <v>31.4</v>
      </c>
      <c r="E110" s="115">
        <f t="shared" si="1"/>
        <v>31808.199999999997</v>
      </c>
      <c r="F110" s="61" t="s">
        <v>12</v>
      </c>
    </row>
    <row r="111" spans="2:6">
      <c r="B111" s="113">
        <v>0.70997685185185189</v>
      </c>
      <c r="C111" s="114">
        <v>523</v>
      </c>
      <c r="D111" s="115">
        <v>31.38</v>
      </c>
      <c r="E111" s="115">
        <f t="shared" si="1"/>
        <v>16411.739999999998</v>
      </c>
      <c r="F111" s="61" t="s">
        <v>12</v>
      </c>
    </row>
    <row r="112" spans="2:6">
      <c r="B112" s="113">
        <v>0.71376157407407403</v>
      </c>
      <c r="C112" s="114">
        <v>14</v>
      </c>
      <c r="D112" s="115">
        <v>31.4</v>
      </c>
      <c r="E112" s="115">
        <f t="shared" si="1"/>
        <v>439.59999999999997</v>
      </c>
      <c r="F112" s="61" t="s">
        <v>12</v>
      </c>
    </row>
    <row r="113" spans="2:6">
      <c r="B113" s="113">
        <v>0.71376157407407403</v>
      </c>
      <c r="C113" s="114">
        <v>437</v>
      </c>
      <c r="D113" s="115">
        <v>31.4</v>
      </c>
      <c r="E113" s="115">
        <f t="shared" si="1"/>
        <v>13721.8</v>
      </c>
      <c r="F113" s="61" t="s">
        <v>12</v>
      </c>
    </row>
    <row r="114" spans="2:6">
      <c r="B114" s="113">
        <v>0.71424768518518522</v>
      </c>
      <c r="C114" s="114">
        <v>284</v>
      </c>
      <c r="D114" s="115">
        <v>31.38</v>
      </c>
      <c r="E114" s="115">
        <f t="shared" si="1"/>
        <v>8911.92</v>
      </c>
      <c r="F114" s="61" t="s">
        <v>12</v>
      </c>
    </row>
    <row r="115" spans="2:6">
      <c r="B115" s="113">
        <v>0.71737268518518515</v>
      </c>
      <c r="C115" s="114">
        <v>221</v>
      </c>
      <c r="D115" s="115">
        <v>31.3</v>
      </c>
      <c r="E115" s="115">
        <f t="shared" si="1"/>
        <v>6917.3</v>
      </c>
      <c r="F115" s="61" t="s">
        <v>12</v>
      </c>
    </row>
    <row r="116" spans="2:6">
      <c r="B116" s="113"/>
      <c r="C116" s="114"/>
      <c r="D116" s="115"/>
      <c r="E116" s="115"/>
      <c r="F116" s="61"/>
    </row>
    <row r="117" spans="2:6">
      <c r="B117" s="113"/>
      <c r="C117" s="114"/>
      <c r="D117" s="115"/>
      <c r="E117" s="115"/>
      <c r="F117" s="61"/>
    </row>
    <row r="118" spans="2:6">
      <c r="B118" s="113"/>
      <c r="C118" s="114"/>
      <c r="D118" s="115"/>
      <c r="E118" s="115"/>
      <c r="F118" s="61"/>
    </row>
    <row r="119" spans="2:6">
      <c r="B119" s="113"/>
      <c r="C119" s="114"/>
      <c r="D119" s="115"/>
      <c r="E119" s="115"/>
      <c r="F119" s="61"/>
    </row>
    <row r="120" spans="2:6">
      <c r="B120" s="113"/>
      <c r="C120" s="114"/>
      <c r="D120" s="115"/>
      <c r="E120" s="115"/>
      <c r="F120" s="61"/>
    </row>
    <row r="121" spans="2:6">
      <c r="B121" s="113"/>
      <c r="C121" s="114"/>
      <c r="D121" s="115"/>
      <c r="E121" s="115"/>
      <c r="F121" s="61"/>
    </row>
    <row r="122" spans="2:6">
      <c r="B122" s="113"/>
      <c r="C122" s="114"/>
      <c r="D122" s="115"/>
      <c r="E122" s="115"/>
      <c r="F122" s="61"/>
    </row>
    <row r="123" spans="2:6">
      <c r="B123" s="113"/>
      <c r="C123" s="114"/>
      <c r="D123" s="115"/>
      <c r="E123" s="115"/>
      <c r="F123" s="61"/>
    </row>
    <row r="124" spans="2:6">
      <c r="B124" s="113"/>
      <c r="C124" s="114"/>
      <c r="D124" s="115"/>
      <c r="E124" s="115"/>
      <c r="F124" s="61"/>
    </row>
    <row r="125" spans="2:6">
      <c r="B125" s="113"/>
      <c r="C125" s="114"/>
      <c r="D125" s="115"/>
      <c r="E125" s="115"/>
      <c r="F125" s="61"/>
    </row>
    <row r="126" spans="2:6">
      <c r="B126" s="113"/>
      <c r="C126" s="114"/>
      <c r="D126" s="115"/>
      <c r="E126" s="115"/>
      <c r="F126" s="61"/>
    </row>
    <row r="127" spans="2:6">
      <c r="B127" s="113"/>
      <c r="C127" s="114"/>
      <c r="D127" s="115"/>
      <c r="E127" s="115"/>
      <c r="F127" s="61"/>
    </row>
    <row r="128" spans="2:6">
      <c r="B128" s="113"/>
      <c r="C128" s="114"/>
      <c r="D128" s="115"/>
      <c r="E128" s="115"/>
      <c r="F128" s="61"/>
    </row>
    <row r="129" spans="2:6">
      <c r="B129" s="113"/>
      <c r="C129" s="114"/>
      <c r="D129" s="115"/>
      <c r="E129" s="115"/>
      <c r="F129" s="61"/>
    </row>
    <row r="130" spans="2:6">
      <c r="B130" s="113"/>
      <c r="C130" s="114"/>
      <c r="D130" s="115"/>
      <c r="E130" s="115"/>
      <c r="F130" s="61"/>
    </row>
    <row r="131" spans="2:6">
      <c r="B131" s="113"/>
      <c r="C131" s="114"/>
      <c r="D131" s="115"/>
      <c r="E131" s="115"/>
      <c r="F131" s="61"/>
    </row>
    <row r="132" spans="2:6">
      <c r="B132" s="113"/>
      <c r="C132" s="114"/>
      <c r="D132" s="115"/>
      <c r="E132" s="115"/>
      <c r="F132" s="61"/>
    </row>
    <row r="133" spans="2:6">
      <c r="B133" s="113"/>
      <c r="C133" s="114"/>
      <c r="D133" s="115"/>
      <c r="E133" s="115"/>
      <c r="F133" s="61"/>
    </row>
    <row r="134" spans="2:6">
      <c r="B134" s="113"/>
      <c r="C134" s="114"/>
      <c r="D134" s="115"/>
      <c r="E134" s="115"/>
      <c r="F134" s="61"/>
    </row>
    <row r="135" spans="2:6">
      <c r="B135" s="113"/>
      <c r="C135" s="114"/>
      <c r="D135" s="115"/>
      <c r="E135" s="115"/>
      <c r="F135" s="61"/>
    </row>
    <row r="136" spans="2:6">
      <c r="B136" s="113"/>
      <c r="C136" s="114"/>
      <c r="D136" s="115"/>
      <c r="E136" s="115"/>
      <c r="F136" s="61"/>
    </row>
    <row r="137" spans="2:6">
      <c r="B137" s="113"/>
      <c r="C137" s="114"/>
      <c r="D137" s="115"/>
      <c r="E137" s="115"/>
      <c r="F137" s="61"/>
    </row>
    <row r="138" spans="2:6">
      <c r="B138" s="113"/>
      <c r="C138" s="114"/>
      <c r="D138" s="115"/>
      <c r="E138" s="115"/>
      <c r="F138" s="61"/>
    </row>
    <row r="139" spans="2:6">
      <c r="B139" s="113"/>
      <c r="C139" s="114"/>
      <c r="D139" s="115"/>
      <c r="E139" s="115"/>
      <c r="F139" s="61"/>
    </row>
    <row r="140" spans="2:6">
      <c r="B140" s="113"/>
      <c r="C140" s="114"/>
      <c r="D140" s="115"/>
      <c r="E140" s="115"/>
      <c r="F140" s="61"/>
    </row>
    <row r="141" spans="2:6">
      <c r="B141" s="113"/>
      <c r="C141" s="114"/>
      <c r="D141" s="115"/>
      <c r="E141" s="115"/>
      <c r="F141" s="61"/>
    </row>
    <row r="142" spans="2:6">
      <c r="B142" s="113"/>
      <c r="C142" s="114"/>
      <c r="D142" s="115"/>
      <c r="E142" s="115"/>
      <c r="F142" s="61"/>
    </row>
    <row r="143" spans="2:6">
      <c r="B143" s="113"/>
      <c r="C143" s="114"/>
      <c r="D143" s="115"/>
      <c r="E143" s="115"/>
      <c r="F143" s="61"/>
    </row>
    <row r="144" spans="2:6">
      <c r="B144" s="113"/>
      <c r="C144" s="114"/>
      <c r="D144" s="115"/>
      <c r="E144" s="115"/>
      <c r="F144" s="61"/>
    </row>
    <row r="145" spans="2:6">
      <c r="B145" s="113"/>
      <c r="C145" s="114"/>
      <c r="D145" s="115"/>
      <c r="E145" s="115"/>
      <c r="F145" s="61"/>
    </row>
    <row r="146" spans="2:6">
      <c r="B146" s="113"/>
      <c r="C146" s="114"/>
      <c r="D146" s="115"/>
      <c r="E146" s="115"/>
      <c r="F146" s="61"/>
    </row>
    <row r="147" spans="2:6">
      <c r="B147" s="113"/>
      <c r="C147" s="114"/>
      <c r="D147" s="115"/>
      <c r="E147" s="115"/>
      <c r="F147" s="61"/>
    </row>
    <row r="148" spans="2:6">
      <c r="B148" s="113"/>
      <c r="C148" s="114"/>
      <c r="D148" s="115"/>
      <c r="E148" s="115"/>
      <c r="F148" s="61"/>
    </row>
    <row r="149" spans="2:6">
      <c r="B149" s="113"/>
      <c r="C149" s="114"/>
      <c r="D149" s="115"/>
      <c r="E149" s="115"/>
      <c r="F149" s="61"/>
    </row>
    <row r="150" spans="2:6">
      <c r="B150" s="113"/>
      <c r="C150" s="114"/>
      <c r="D150" s="115"/>
      <c r="E150" s="115"/>
      <c r="F150" s="61"/>
    </row>
    <row r="151" spans="2:6">
      <c r="B151" s="113"/>
      <c r="C151" s="114"/>
      <c r="D151" s="115"/>
      <c r="E151" s="115"/>
      <c r="F151" s="61"/>
    </row>
    <row r="152" spans="2:6">
      <c r="B152" s="113"/>
      <c r="C152" s="114"/>
      <c r="D152" s="115"/>
      <c r="E152" s="115"/>
      <c r="F152" s="61"/>
    </row>
    <row r="153" spans="2:6">
      <c r="B153" s="113"/>
      <c r="C153" s="114"/>
      <c r="D153" s="115"/>
      <c r="E153" s="115"/>
      <c r="F153" s="61"/>
    </row>
    <row r="154" spans="2:6">
      <c r="B154" s="113"/>
      <c r="C154" s="114"/>
      <c r="D154" s="115"/>
      <c r="E154" s="115"/>
      <c r="F154" s="61"/>
    </row>
    <row r="155" spans="2:6">
      <c r="B155" s="113"/>
      <c r="C155" s="114"/>
      <c r="D155" s="115"/>
      <c r="E155" s="115"/>
      <c r="F155" s="61"/>
    </row>
    <row r="156" spans="2:6">
      <c r="B156" s="113"/>
      <c r="C156" s="114"/>
      <c r="D156" s="115"/>
      <c r="E156" s="115"/>
      <c r="F156" s="61"/>
    </row>
    <row r="157" spans="2:6">
      <c r="B157" s="113"/>
      <c r="C157" s="114"/>
      <c r="D157" s="115"/>
      <c r="E157" s="115"/>
      <c r="F157" s="61"/>
    </row>
    <row r="158" spans="2:6">
      <c r="B158" s="113"/>
      <c r="C158" s="114"/>
      <c r="D158" s="115"/>
      <c r="E158" s="115"/>
      <c r="F158" s="61"/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5">
      <c r="B165" s="34"/>
      <c r="C165" s="104"/>
      <c r="D165" s="105"/>
      <c r="E165" s="105"/>
      <c r="F165" s="106"/>
    </row>
    <row r="166" spans="2:6" ht="12.5">
      <c r="B166" s="34"/>
      <c r="C166" s="104"/>
      <c r="D166" s="105"/>
      <c r="E166" s="105"/>
      <c r="F166" s="106"/>
    </row>
    <row r="167" spans="2:6" ht="12.5">
      <c r="B167" s="34"/>
      <c r="C167" s="104"/>
      <c r="D167" s="105"/>
      <c r="E167" s="105"/>
      <c r="F167" s="106"/>
    </row>
    <row r="168" spans="2:6" ht="12.5">
      <c r="B168" s="34"/>
      <c r="C168" s="104"/>
      <c r="D168" s="105"/>
      <c r="E168" s="105"/>
      <c r="F168" s="106"/>
    </row>
    <row r="169" spans="2:6" ht="12.5">
      <c r="B169" s="34"/>
      <c r="C169" s="104"/>
      <c r="D169" s="105"/>
      <c r="E169" s="105"/>
      <c r="F169" s="106"/>
    </row>
    <row r="170" spans="2:6" ht="12.5">
      <c r="B170" s="34"/>
      <c r="C170" s="104"/>
      <c r="D170" s="105"/>
      <c r="E170" s="105"/>
      <c r="F170" s="106"/>
    </row>
    <row r="171" spans="2:6" ht="12.5">
      <c r="B171" s="34"/>
      <c r="C171" s="104"/>
      <c r="D171" s="105"/>
      <c r="E171" s="105"/>
      <c r="F171" s="106"/>
    </row>
    <row r="172" spans="2:6" ht="12.5">
      <c r="B172" s="34"/>
      <c r="C172" s="104"/>
      <c r="D172" s="105"/>
      <c r="E172" s="105"/>
      <c r="F172" s="106"/>
    </row>
    <row r="173" spans="2:6" ht="12.5">
      <c r="B173" s="34"/>
      <c r="C173" s="104"/>
      <c r="D173" s="105"/>
      <c r="E173" s="105"/>
      <c r="F173" s="106"/>
    </row>
    <row r="174" spans="2:6" ht="12.5">
      <c r="B174" s="34"/>
      <c r="C174" s="104"/>
      <c r="D174" s="105"/>
      <c r="E174" s="105"/>
      <c r="F174" s="106"/>
    </row>
    <row r="175" spans="2:6" ht="12.5">
      <c r="B175" s="34"/>
      <c r="C175" s="104"/>
      <c r="D175" s="105"/>
      <c r="E175" s="105"/>
      <c r="F175" s="106"/>
    </row>
    <row r="176" spans="2:6" ht="12.5">
      <c r="B176" s="34"/>
      <c r="C176" s="104"/>
      <c r="D176" s="105"/>
      <c r="E176" s="105"/>
      <c r="F176" s="106"/>
    </row>
    <row r="177" spans="2:6" ht="12.5">
      <c r="B177" s="34"/>
      <c r="C177" s="104"/>
      <c r="D177" s="105"/>
      <c r="E177" s="105"/>
      <c r="F177" s="106"/>
    </row>
    <row r="178" spans="2:6" ht="12.5">
      <c r="B178" s="34"/>
      <c r="C178" s="104"/>
      <c r="D178" s="105"/>
      <c r="E178" s="105"/>
      <c r="F178" s="106"/>
    </row>
    <row r="179" spans="2:6" ht="12.5">
      <c r="B179" s="34"/>
      <c r="C179" s="104"/>
      <c r="D179" s="105"/>
      <c r="E179" s="105"/>
      <c r="F179" s="106"/>
    </row>
    <row r="180" spans="2:6" ht="12.5">
      <c r="B180" s="34"/>
      <c r="C180" s="104"/>
      <c r="D180" s="105"/>
      <c r="E180" s="105"/>
      <c r="F180" s="106"/>
    </row>
    <row r="181" spans="2:6" ht="12.5">
      <c r="B181" s="34"/>
      <c r="C181" s="104"/>
      <c r="D181" s="105"/>
      <c r="E181" s="105"/>
      <c r="F181" s="106"/>
    </row>
    <row r="182" spans="2:6" ht="12.5">
      <c r="B182" s="34"/>
      <c r="C182" s="104"/>
      <c r="D182" s="105"/>
      <c r="E182" s="105"/>
      <c r="F182" s="106"/>
    </row>
    <row r="183" spans="2:6" ht="12.5">
      <c r="B183" s="34"/>
      <c r="C183" s="104"/>
      <c r="D183" s="105"/>
      <c r="E183" s="105"/>
      <c r="F183" s="106"/>
    </row>
    <row r="184" spans="2:6" ht="12.5">
      <c r="B184" s="34"/>
      <c r="C184" s="104"/>
      <c r="D184" s="105"/>
      <c r="E184" s="105"/>
      <c r="F184" s="106"/>
    </row>
    <row r="185" spans="2:6" ht="12.5">
      <c r="B185" s="34"/>
      <c r="C185" s="104"/>
      <c r="D185" s="105"/>
      <c r="E185" s="105"/>
      <c r="F185" s="106"/>
    </row>
    <row r="186" spans="2:6" ht="12.5">
      <c r="B186" s="34"/>
      <c r="C186" s="104"/>
      <c r="D186" s="105"/>
      <c r="E186" s="105"/>
      <c r="F186" s="106"/>
    </row>
    <row r="187" spans="2:6" ht="12.5">
      <c r="B187" s="34"/>
      <c r="C187" s="104"/>
      <c r="D187" s="105"/>
      <c r="E187" s="105"/>
      <c r="F187" s="106"/>
    </row>
    <row r="188" spans="2:6" ht="12.5">
      <c r="B188" s="34"/>
      <c r="C188" s="104"/>
      <c r="D188" s="105"/>
      <c r="E188" s="105"/>
      <c r="F188" s="106"/>
    </row>
    <row r="189" spans="2:6" ht="12.5">
      <c r="B189" s="34"/>
      <c r="C189" s="104"/>
      <c r="D189" s="105"/>
      <c r="E189" s="105"/>
      <c r="F189" s="106"/>
    </row>
    <row r="190" spans="2:6" ht="12.5">
      <c r="B190" s="34"/>
      <c r="C190" s="104"/>
      <c r="D190" s="105"/>
      <c r="E190" s="105"/>
      <c r="F190" s="106"/>
    </row>
    <row r="191" spans="2:6" ht="12.5">
      <c r="B191" s="34"/>
      <c r="C191" s="104"/>
      <c r="D191" s="105"/>
      <c r="E191" s="105"/>
      <c r="F191" s="106"/>
    </row>
    <row r="192" spans="2:6" ht="12.5">
      <c r="B192" s="34"/>
      <c r="C192" s="104"/>
      <c r="D192" s="105"/>
      <c r="E192" s="105"/>
      <c r="F192" s="106"/>
    </row>
    <row r="193" spans="2:6" ht="12.5">
      <c r="B193" s="34"/>
      <c r="C193" s="104"/>
      <c r="D193" s="105"/>
      <c r="E193" s="105"/>
      <c r="F193" s="106"/>
    </row>
    <row r="194" spans="2:6" ht="12.5">
      <c r="B194" s="34"/>
      <c r="C194" s="104"/>
      <c r="D194" s="105"/>
      <c r="E194" s="105"/>
      <c r="F194" s="106"/>
    </row>
    <row r="195" spans="2:6" ht="12.5">
      <c r="B195" s="34"/>
      <c r="C195" s="104"/>
      <c r="D195" s="105"/>
      <c r="E195" s="105"/>
      <c r="F195" s="106"/>
    </row>
    <row r="196" spans="2:6" ht="12.5">
      <c r="B196" s="34"/>
      <c r="C196" s="104"/>
      <c r="D196" s="105"/>
      <c r="E196" s="105"/>
      <c r="F196" s="106"/>
    </row>
    <row r="197" spans="2:6" ht="12.5">
      <c r="B197" s="34"/>
      <c r="C197" s="104"/>
      <c r="D197" s="105"/>
      <c r="E197" s="105"/>
      <c r="F197" s="106"/>
    </row>
    <row r="198" spans="2:6" ht="12.5">
      <c r="B198" s="34"/>
      <c r="C198" s="104"/>
      <c r="D198" s="105"/>
      <c r="E198" s="105"/>
      <c r="F198" s="106"/>
    </row>
    <row r="199" spans="2:6" ht="12.5">
      <c r="B199" s="34"/>
      <c r="C199" s="104"/>
      <c r="D199" s="105"/>
      <c r="E199" s="105"/>
      <c r="F199" s="106"/>
    </row>
    <row r="200" spans="2:6" ht="12.5">
      <c r="B200" s="34"/>
      <c r="C200" s="104"/>
      <c r="D200" s="105"/>
      <c r="E200" s="105"/>
      <c r="F200" s="106"/>
    </row>
    <row r="201" spans="2:6" ht="12.5">
      <c r="B201" s="34"/>
      <c r="C201" s="104"/>
      <c r="D201" s="105"/>
      <c r="E201" s="105"/>
      <c r="F201" s="106"/>
    </row>
    <row r="202" spans="2:6" ht="12.5">
      <c r="B202" s="34"/>
      <c r="C202" s="104"/>
      <c r="D202" s="105"/>
      <c r="E202" s="105"/>
      <c r="F202" s="106"/>
    </row>
    <row r="203" spans="2:6" ht="12.5">
      <c r="B203" s="34"/>
      <c r="C203" s="104"/>
      <c r="D203" s="105"/>
      <c r="E203" s="105"/>
      <c r="F203" s="106"/>
    </row>
    <row r="204" spans="2:6" ht="12.5">
      <c r="B204" s="34"/>
      <c r="C204" s="104"/>
      <c r="D204" s="105"/>
      <c r="E204" s="105"/>
      <c r="F204" s="106"/>
    </row>
    <row r="205" spans="2:6" ht="12.5">
      <c r="B205" s="34"/>
      <c r="C205" s="104"/>
      <c r="D205" s="105"/>
      <c r="E205" s="105"/>
      <c r="F205" s="106"/>
    </row>
    <row r="206" spans="2:6" ht="12.5">
      <c r="B206" s="34"/>
      <c r="C206" s="104"/>
      <c r="D206" s="105"/>
      <c r="E206" s="105"/>
      <c r="F206" s="106"/>
    </row>
    <row r="207" spans="2:6" ht="12.5">
      <c r="B207" s="34"/>
      <c r="C207" s="104"/>
      <c r="D207" s="105"/>
      <c r="E207" s="105"/>
      <c r="F207" s="106"/>
    </row>
    <row r="208" spans="2:6" ht="12.5">
      <c r="B208" s="34"/>
      <c r="C208" s="104"/>
      <c r="D208" s="105"/>
      <c r="E208" s="105"/>
      <c r="F208" s="106"/>
    </row>
    <row r="209" spans="2:6" ht="12.5">
      <c r="B209" s="34"/>
      <c r="C209" s="104"/>
      <c r="D209" s="105"/>
      <c r="E209" s="105"/>
      <c r="F209" s="106"/>
    </row>
    <row r="210" spans="2:6" ht="12.5">
      <c r="B210" s="34"/>
      <c r="C210" s="104"/>
      <c r="D210" s="105"/>
      <c r="E210" s="105"/>
      <c r="F210" s="106"/>
    </row>
    <row r="211" spans="2:6" ht="12.5">
      <c r="B211" s="34"/>
      <c r="C211" s="104"/>
      <c r="D211" s="105"/>
      <c r="E211" s="105"/>
      <c r="F211" s="106"/>
    </row>
    <row r="212" spans="2:6" ht="12.5">
      <c r="B212" s="34"/>
      <c r="C212" s="104"/>
      <c r="D212" s="105"/>
      <c r="E212" s="105"/>
      <c r="F212" s="106"/>
    </row>
    <row r="213" spans="2:6" ht="12.5">
      <c r="B213" s="34"/>
      <c r="C213" s="104"/>
      <c r="D213" s="105"/>
      <c r="E213" s="105"/>
      <c r="F213" s="106"/>
    </row>
    <row r="214" spans="2:6" ht="12.5">
      <c r="B214" s="34"/>
      <c r="C214" s="104"/>
      <c r="D214" s="105"/>
      <c r="E214" s="105"/>
      <c r="F214" s="106"/>
    </row>
    <row r="215" spans="2:6" ht="12.5">
      <c r="B215" s="34"/>
      <c r="C215" s="104"/>
      <c r="D215" s="105"/>
      <c r="E215" s="105"/>
      <c r="F215" s="106"/>
    </row>
    <row r="216" spans="2:6" ht="12.5">
      <c r="B216" s="34"/>
      <c r="C216" s="104"/>
      <c r="D216" s="105"/>
      <c r="E216" s="105"/>
      <c r="F216" s="106"/>
    </row>
    <row r="217" spans="2:6" ht="12.5">
      <c r="B217" s="34"/>
      <c r="C217" s="104"/>
      <c r="D217" s="105"/>
      <c r="E217" s="105"/>
      <c r="F217" s="106"/>
    </row>
    <row r="218" spans="2:6" ht="12.5">
      <c r="B218" s="34"/>
      <c r="C218" s="104"/>
      <c r="D218" s="105"/>
      <c r="E218" s="105"/>
      <c r="F218" s="106"/>
    </row>
    <row r="219" spans="2:6" ht="12.5">
      <c r="B219" s="34"/>
      <c r="C219" s="104"/>
      <c r="D219" s="105"/>
      <c r="E219" s="105"/>
      <c r="F219" s="106"/>
    </row>
    <row r="220" spans="2:6" ht="12.5">
      <c r="B220" s="34"/>
      <c r="C220" s="104"/>
      <c r="D220" s="105"/>
      <c r="E220" s="105"/>
      <c r="F220" s="106"/>
    </row>
    <row r="221" spans="2:6" ht="12.5">
      <c r="B221" s="34"/>
      <c r="C221" s="104"/>
      <c r="D221" s="105"/>
      <c r="E221" s="105"/>
      <c r="F221" s="106"/>
    </row>
    <row r="222" spans="2:6" ht="12.5">
      <c r="B222" s="34"/>
      <c r="C222" s="104"/>
      <c r="D222" s="105"/>
      <c r="E222" s="105"/>
      <c r="F222" s="106"/>
    </row>
    <row r="223" spans="2:6" ht="12.5">
      <c r="B223" s="34"/>
      <c r="C223" s="104"/>
      <c r="D223" s="105"/>
      <c r="E223" s="105"/>
      <c r="F223" s="106"/>
    </row>
    <row r="224" spans="2:6" ht="12.5">
      <c r="B224" s="34"/>
      <c r="C224" s="104"/>
      <c r="D224" s="105"/>
      <c r="E224" s="105"/>
      <c r="F224" s="106"/>
    </row>
    <row r="225" spans="2:6" ht="12.5">
      <c r="B225" s="34"/>
      <c r="C225" s="104"/>
      <c r="D225" s="105"/>
      <c r="E225" s="105"/>
      <c r="F225" s="106"/>
    </row>
    <row r="226" spans="2:6" ht="12.5">
      <c r="B226" s="34"/>
      <c r="C226" s="104"/>
      <c r="D226" s="105"/>
      <c r="E226" s="105"/>
      <c r="F226" s="106"/>
    </row>
    <row r="227" spans="2:6" ht="12.5">
      <c r="B227" s="34"/>
      <c r="C227" s="104"/>
      <c r="D227" s="105"/>
      <c r="E227" s="105"/>
      <c r="F227" s="106"/>
    </row>
    <row r="228" spans="2:6" ht="12.5">
      <c r="B228" s="34"/>
      <c r="C228" s="104"/>
      <c r="D228" s="105"/>
      <c r="E228" s="105"/>
      <c r="F228" s="106"/>
    </row>
    <row r="229" spans="2:6" ht="12.5">
      <c r="B229" s="34"/>
      <c r="C229" s="104"/>
      <c r="D229" s="105"/>
      <c r="E229" s="105"/>
      <c r="F229" s="106"/>
    </row>
    <row r="230" spans="2:6" ht="12.5">
      <c r="B230" s="34"/>
      <c r="C230" s="104"/>
      <c r="D230" s="105"/>
      <c r="E230" s="105"/>
      <c r="F230" s="106"/>
    </row>
    <row r="231" spans="2:6" ht="12.5">
      <c r="B231" s="34"/>
      <c r="C231" s="104"/>
      <c r="D231" s="105"/>
      <c r="E231" s="105"/>
      <c r="F231" s="106"/>
    </row>
    <row r="232" spans="2:6" ht="12.5">
      <c r="B232" s="34"/>
      <c r="C232" s="104"/>
      <c r="D232" s="105"/>
      <c r="E232" s="105"/>
      <c r="F232" s="106"/>
    </row>
    <row r="233" spans="2:6" ht="12.5">
      <c r="B233" s="34"/>
      <c r="C233" s="104"/>
      <c r="D233" s="105"/>
      <c r="E233" s="105"/>
      <c r="F233" s="106"/>
    </row>
    <row r="234" spans="2:6" ht="12.5">
      <c r="B234" s="34"/>
      <c r="C234" s="104"/>
      <c r="D234" s="105"/>
      <c r="E234" s="105"/>
      <c r="F234" s="106"/>
    </row>
    <row r="235" spans="2:6" ht="12.5">
      <c r="B235" s="34"/>
      <c r="C235" s="104"/>
      <c r="D235" s="105"/>
      <c r="E235" s="105"/>
      <c r="F235" s="106"/>
    </row>
    <row r="236" spans="2:6" ht="12.5">
      <c r="B236" s="34"/>
      <c r="C236" s="104"/>
      <c r="D236" s="105"/>
      <c r="E236" s="105"/>
      <c r="F236" s="106"/>
    </row>
    <row r="237" spans="2:6" ht="12.5">
      <c r="B237" s="34"/>
      <c r="C237" s="104"/>
      <c r="D237" s="105"/>
      <c r="E237" s="105"/>
      <c r="F237" s="106"/>
    </row>
    <row r="238" spans="2:6" ht="12.5">
      <c r="B238" s="34"/>
      <c r="C238" s="104"/>
      <c r="D238" s="105"/>
      <c r="E238" s="105"/>
      <c r="F238" s="106"/>
    </row>
    <row r="239" spans="2:6" ht="12.5">
      <c r="B239" s="34"/>
      <c r="C239" s="104"/>
      <c r="D239" s="105"/>
      <c r="E239" s="105"/>
      <c r="F239" s="106"/>
    </row>
    <row r="240" spans="2:6" ht="12.5">
      <c r="B240" s="34"/>
      <c r="C240" s="104"/>
      <c r="D240" s="105"/>
      <c r="E240" s="105"/>
      <c r="F240" s="106"/>
    </row>
    <row r="241" spans="2:6" ht="12.5">
      <c r="B241" s="34"/>
      <c r="C241" s="104"/>
      <c r="D241" s="105"/>
      <c r="E241" s="105"/>
      <c r="F241" s="106"/>
    </row>
    <row r="242" spans="2:6" ht="12.5">
      <c r="B242" s="34"/>
      <c r="C242" s="104"/>
      <c r="D242" s="105"/>
      <c r="E242" s="105"/>
      <c r="F242" s="106"/>
    </row>
    <row r="243" spans="2:6" ht="12.5">
      <c r="B243" s="34"/>
      <c r="C243" s="104"/>
      <c r="D243" s="105"/>
      <c r="E243" s="105"/>
      <c r="F243" s="106"/>
    </row>
    <row r="244" spans="2:6" ht="12.5">
      <c r="B244" s="34"/>
      <c r="C244" s="104"/>
      <c r="D244" s="105"/>
      <c r="E244" s="105"/>
      <c r="F244" s="106"/>
    </row>
    <row r="245" spans="2:6" ht="12.5">
      <c r="B245" s="34"/>
      <c r="C245" s="104"/>
      <c r="D245" s="105"/>
      <c r="E245" s="105"/>
      <c r="F245" s="106"/>
    </row>
    <row r="246" spans="2:6" ht="12.5">
      <c r="B246" s="34"/>
      <c r="C246" s="104"/>
      <c r="D246" s="105"/>
      <c r="E246" s="105"/>
      <c r="F246" s="106"/>
    </row>
    <row r="247" spans="2:6" ht="12.5">
      <c r="B247" s="34"/>
      <c r="C247" s="104"/>
      <c r="D247" s="105"/>
      <c r="E247" s="105"/>
      <c r="F247" s="106"/>
    </row>
    <row r="248" spans="2:6" ht="12.5">
      <c r="B248" s="34"/>
      <c r="C248" s="104"/>
      <c r="D248" s="105"/>
      <c r="E248" s="105"/>
      <c r="F248" s="106"/>
    </row>
  </sheetData>
  <conditionalFormatting sqref="D15:D19">
    <cfRule type="expression" dxfId="3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5" ma:contentTypeDescription="Create a new document." ma:contentTypeScope="" ma:versionID="0f12148b48b8178f115baf7c435a8ed4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db59bf1798d6f9871f55dc718dbceb1d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3DBD0A-7B2F-4D4B-A495-D600CEF7A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1A0509-A77C-46FC-A7E0-ADA0E4195CCF}">
  <ds:schemaRefs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10a4026-63bd-4a52-9bfe-9924ce6f6270"/>
    <ds:schemaRef ds:uri="b4952eb3-be4e-4adb-aa9e-c68ae90a0616"/>
  </ds:schemaRefs>
</ds:datastoreItem>
</file>

<file path=customXml/itemProps3.xml><?xml version="1.0" encoding="utf-8"?>
<ds:datastoreItem xmlns:ds="http://schemas.openxmlformats.org/officeDocument/2006/customXml" ds:itemID="{19965897-45F2-4551-9744-1B0191641F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SBM Offshore - Share Repurchase</vt:lpstr>
      <vt:lpstr>Last Five Trading Days Summary</vt:lpstr>
      <vt:lpstr>Weekly Summary</vt:lpstr>
      <vt:lpstr>11-Mar-2026</vt:lpstr>
      <vt:lpstr>10-Mar-2026</vt:lpstr>
      <vt:lpstr>09-Mar-2026</vt:lpstr>
      <vt:lpstr>06-Mar-2026</vt:lpstr>
      <vt:lpstr>05-Mar-2026</vt:lpstr>
      <vt:lpstr>4-Mar-2026</vt:lpstr>
      <vt:lpstr>3-Mar-2026</vt:lpstr>
      <vt:lpstr>2-Mar-2026</vt:lpstr>
      <vt:lpstr>27-Feb-2026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Brands</dc:creator>
  <cp:lastModifiedBy>Meer van der, M (Mathijs)</cp:lastModifiedBy>
  <cp:lastPrinted>2011-07-21T10:41:29Z</cp:lastPrinted>
  <dcterms:created xsi:type="dcterms:W3CDTF">2011-07-21T09:27:54Z</dcterms:created>
  <dcterms:modified xsi:type="dcterms:W3CDTF">2026-03-11T16:51:37Z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0bce33f7-04c0-4596-9b71-ba8617e88451_Enabled">
    <vt:lpwstr>true</vt:lpwstr>
  </property>
  <property fmtid="{D5CDD505-2E9C-101B-9397-08002B2CF9AE}" pid="4" name="MSIP_Label_0bce33f7-04c0-4596-9b71-ba8617e88451_SetDate">
    <vt:lpwstr>2021-07-14T11:07:25Z</vt:lpwstr>
  </property>
  <property fmtid="{D5CDD505-2E9C-101B-9397-08002B2CF9AE}" pid="5" name="MSIP_Label_0bce33f7-04c0-4596-9b71-ba8617e88451_Method">
    <vt:lpwstr>Privileged</vt:lpwstr>
  </property>
  <property fmtid="{D5CDD505-2E9C-101B-9397-08002B2CF9AE}" pid="6" name="MSIP_Label_0bce33f7-04c0-4596-9b71-ba8617e88451_Name">
    <vt:lpwstr>0bce33f7-04c0-4596-9b71-ba8617e88451</vt:lpwstr>
  </property>
  <property fmtid="{D5CDD505-2E9C-101B-9397-08002B2CF9AE}" pid="7" name="MSIP_Label_0bce33f7-04c0-4596-9b71-ba8617e88451_SiteId">
    <vt:lpwstr>3a15904d-3fd9-4256-a753-beb05cdf0c6d</vt:lpwstr>
  </property>
  <property fmtid="{D5CDD505-2E9C-101B-9397-08002B2CF9AE}" pid="8" name="MSIP_Label_0bce33f7-04c0-4596-9b71-ba8617e88451_ActionId">
    <vt:lpwstr>2a0084b4-204f-428e-8c85-05b93330837e</vt:lpwstr>
  </property>
  <property fmtid="{D5CDD505-2E9C-101B-9397-08002B2CF9AE}" pid="9" name="MSIP_Label_0bce33f7-04c0-4596-9b71-ba8617e88451_ContentBits">
    <vt:lpwstr>0</vt:lpwstr>
  </property>
  <property fmtid="{D5CDD505-2E9C-101B-9397-08002B2CF9AE}" pid="10" name="ContentTypeId">
    <vt:lpwstr>0x0101004265603F41293A49ADBF518542599CD5</vt:lpwstr>
  </property>
  <property fmtid="{D5CDD505-2E9C-101B-9397-08002B2CF9AE}" pid="11" name="MediaServiceImageTags">
    <vt:lpwstr/>
  </property>
</Properties>
</file>