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solon.prd\files\P\Global\Users\B25451\UserData\Documents\BUYBACKS OTHER\"/>
    </mc:Choice>
  </mc:AlternateContent>
  <xr:revisionPtr revIDLastSave="0" documentId="8_{C4097B86-D6A3-482E-9B5B-4D654B357B55}" xr6:coauthVersionLast="47" xr6:coauthVersionMax="47" xr10:uidLastSave="{00000000-0000-0000-0000-000000000000}"/>
  <bookViews>
    <workbookView xWindow="9855" yWindow="-163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4-Jun-2025" sheetId="464" r:id="rId6"/>
    <sheet name="3-Jun-2025" sheetId="463" r:id="rId7"/>
    <sheet name="2-Jun-2025 " sheetId="462" r:id="rId8"/>
    <sheet name="30-May-2025" sheetId="461" r:id="rId9"/>
    <sheet name="29-May-2025 " sheetId="460" r:id="rId10"/>
    <sheet name="28-May-2025" sheetId="459" r:id="rId11"/>
    <sheet name="27-May-2025 " sheetId="458" r:id="rId12"/>
    <sheet name="26-May-2025 " sheetId="457" r:id="rId13"/>
    <sheet name="23-May-2025 " sheetId="456" r:id="rId14"/>
    <sheet name="22-May-2025" sheetId="455" r:id="rId15"/>
    <sheet name="21-May-2025 " sheetId="454" r:id="rId16"/>
    <sheet name="20-May-2025 " sheetId="453" r:id="rId17"/>
    <sheet name="19-May-2025 " sheetId="451" r:id="rId18"/>
    <sheet name="16-May-2025 " sheetId="452" r:id="rId19"/>
    <sheet name="15-May-2025 " sheetId="450" r:id="rId20"/>
    <sheet name="14-May-2025" sheetId="449" r:id="rId21"/>
    <sheet name="13-May-2025 " sheetId="448" r:id="rId22"/>
    <sheet name="12-May-2025 " sheetId="447" r:id="rId23"/>
    <sheet name="9-May-2025 " sheetId="446" r:id="rId24"/>
    <sheet name="8-May-2025 " sheetId="445" r:id="rId25"/>
    <sheet name="7-May-2025" sheetId="444" r:id="rId26"/>
    <sheet name="6-May-2025" sheetId="443" r:id="rId27"/>
    <sheet name="5-May-2025 " sheetId="442" r:id="rId28"/>
    <sheet name="2-May-2025 " sheetId="441" r:id="rId29"/>
    <sheet name="30-Apr-2025" sheetId="440" r:id="rId30"/>
    <sheet name="29-Apr-2025 " sheetId="439" r:id="rId31"/>
    <sheet name="28-Apr-2025 " sheetId="438" r:id="rId32"/>
    <sheet name="25-Apr-2025" sheetId="437" r:id="rId33"/>
    <sheet name="24-Apr-2025" sheetId="434" r:id="rId34"/>
  </sheets>
  <definedNames>
    <definedName name="_xlnm._FilterDatabase" localSheetId="22" hidden="1">'12-May-2025 '!$B$19:$F$146</definedName>
    <definedName name="_xlnm._FilterDatabase" localSheetId="21" hidden="1">'13-May-2025 '!$B$19:$F$146</definedName>
    <definedName name="_xlnm._FilterDatabase" localSheetId="20" hidden="1">'14-May-2025'!$B$19:$F$146</definedName>
    <definedName name="_xlnm._FilterDatabase" localSheetId="19" hidden="1">'15-May-2025 '!$B$19:$F$146</definedName>
    <definedName name="_xlnm._FilterDatabase" localSheetId="18" hidden="1">'16-May-2025 '!$B$19:$F$146</definedName>
    <definedName name="_xlnm._FilterDatabase" localSheetId="4" hidden="1">'17-Apr-2025 (5)'!$B$19:$F$146</definedName>
    <definedName name="_xlnm._FilterDatabase" localSheetId="3" hidden="1">'17-Apr-2025 (6)'!$B$19:$F$146</definedName>
    <definedName name="_xlnm._FilterDatabase" localSheetId="17" hidden="1">'19-May-2025 '!$B$19:$F$146</definedName>
    <definedName name="_xlnm._FilterDatabase" localSheetId="16" hidden="1">'20-May-2025 '!$B$19:$F$146</definedName>
    <definedName name="_xlnm._FilterDatabase" localSheetId="15" hidden="1">'21-May-2025 '!$B$19:$F$146</definedName>
    <definedName name="_xlnm._FilterDatabase" localSheetId="14" hidden="1">'22-May-2025'!$B$19:$F$146</definedName>
    <definedName name="_xlnm._FilterDatabase" localSheetId="13" hidden="1">'23-May-2025 '!$B$19:$F$146</definedName>
    <definedName name="_xlnm._FilterDatabase" localSheetId="33" hidden="1">'24-Apr-2025'!$B$19:$F$146</definedName>
    <definedName name="_xlnm._FilterDatabase" localSheetId="32" hidden="1">'25-Apr-2025'!$B$19:$F$146</definedName>
    <definedName name="_xlnm._FilterDatabase" localSheetId="12" hidden="1">'26-May-2025 '!$B$19:$F$146</definedName>
    <definedName name="_xlnm._FilterDatabase" localSheetId="11" hidden="1">'27-May-2025 '!$B$19:$F$146</definedName>
    <definedName name="_xlnm._FilterDatabase" localSheetId="31" hidden="1">'28-Apr-2025 '!$B$19:$F$146</definedName>
    <definedName name="_xlnm._FilterDatabase" localSheetId="10" hidden="1">'28-May-2025'!$B$19:$F$146</definedName>
    <definedName name="_xlnm._FilterDatabase" localSheetId="30" hidden="1">'29-Apr-2025 '!$B$19:$F$146</definedName>
    <definedName name="_xlnm._FilterDatabase" localSheetId="9" hidden="1">'29-May-2025 '!$B$19:$F$146</definedName>
    <definedName name="_xlnm._FilterDatabase" localSheetId="7" hidden="1">'2-Jun-2025 '!$B$19:$F$146</definedName>
    <definedName name="_xlnm._FilterDatabase" localSheetId="28" hidden="1">'2-May-2025 '!$B$19:$F$146</definedName>
    <definedName name="_xlnm._FilterDatabase" localSheetId="29" hidden="1">'30-Apr-2025'!$B$19:$F$146</definedName>
    <definedName name="_xlnm._FilterDatabase" localSheetId="8" hidden="1">'30-May-2025'!$B$19:$F$146</definedName>
    <definedName name="_xlnm._FilterDatabase" localSheetId="6" hidden="1">'3-Jun-2025'!$B$19:$F$146</definedName>
    <definedName name="_xlnm._FilterDatabase" localSheetId="5" hidden="1">'4-Jun-2025'!$B$19:$F$146</definedName>
    <definedName name="_xlnm._FilterDatabase" localSheetId="27" hidden="1">'5-May-2025 '!$B$19:$F$146</definedName>
    <definedName name="_xlnm._FilterDatabase" localSheetId="26" hidden="1">'6-May-2025'!$B$19:$F$146</definedName>
    <definedName name="_xlnm._FilterDatabase" localSheetId="25" hidden="1">'7-May-2025'!$B$19:$F$146</definedName>
    <definedName name="_xlnm._FilterDatabase" localSheetId="24" hidden="1">'8-May-2025 '!$B$19:$F$146</definedName>
    <definedName name="_xlnm._FilterDatabase" localSheetId="23"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64" l="1"/>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C239" i="29"/>
  <c r="E11" i="30" s="1"/>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E57" i="33"/>
  <c r="G57" i="33"/>
  <c r="I57" i="33"/>
  <c r="K57" i="33"/>
  <c r="M57" i="33"/>
  <c r="O57" i="33"/>
  <c r="Q57" i="33"/>
  <c r="C64" i="33"/>
  <c r="E64" i="33"/>
  <c r="G64" i="33"/>
  <c r="I64" i="33"/>
  <c r="K64" i="33"/>
  <c r="M64" i="33"/>
  <c r="O64" i="33"/>
  <c r="Q64" i="33"/>
  <c r="C71" i="33"/>
  <c r="E71" i="33"/>
  <c r="G71" i="33"/>
  <c r="I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D183" i="33" s="1"/>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H218" i="33" s="1"/>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L253" i="33" s="1"/>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C15" i="464" l="1"/>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239" i="29" s="1"/>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L71" i="33"/>
  <c r="H274" i="33"/>
  <c r="H260" i="33"/>
  <c r="H246" i="33"/>
  <c r="H239" i="33"/>
  <c r="L64" i="33"/>
  <c r="L57" i="33"/>
  <c r="L50" i="33"/>
  <c r="L2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L43" i="33"/>
  <c r="P232" i="33"/>
  <c r="P148" i="33"/>
  <c r="H57" i="33"/>
  <c r="L302" i="33"/>
  <c r="L288" i="33"/>
  <c r="D274" i="33"/>
  <c r="L190" i="33"/>
  <c r="L183" i="33"/>
  <c r="L169" i="33"/>
  <c r="L162" i="33"/>
  <c r="L155" i="33"/>
  <c r="L141" i="33"/>
  <c r="L134" i="33"/>
  <c r="P99" i="33"/>
  <c r="P85" i="33"/>
  <c r="P71" i="33"/>
  <c r="D57" i="33"/>
  <c r="D50" i="33"/>
  <c r="D43" i="33"/>
  <c r="D36" i="33"/>
  <c r="D29" i="33"/>
  <c r="H204" i="33"/>
  <c r="L120" i="33"/>
  <c r="P267" i="33"/>
  <c r="D260" i="33"/>
  <c r="H176" i="33"/>
  <c r="H162" i="33"/>
  <c r="H148" i="33"/>
  <c r="H134" i="33"/>
  <c r="L113" i="33"/>
  <c r="L106" i="33"/>
  <c r="L99" i="33"/>
  <c r="L85" i="33"/>
  <c r="L78" i="33"/>
  <c r="P43" i="33"/>
  <c r="P281" i="33"/>
  <c r="H302" i="33"/>
  <c r="P274" i="33"/>
  <c r="D267" i="33"/>
  <c r="H253" i="33"/>
  <c r="P218" i="33"/>
  <c r="D211" i="33"/>
  <c r="H190" i="33"/>
  <c r="L176" i="33"/>
  <c r="P162" i="33"/>
  <c r="P120" i="33"/>
  <c r="P113" i="33"/>
  <c r="P64" i="33"/>
  <c r="P57" i="33"/>
  <c r="P316" i="33"/>
  <c r="H141" i="33"/>
  <c r="H85" i="33"/>
  <c r="H29" i="33"/>
  <c r="D302" i="33"/>
  <c r="P260" i="33"/>
  <c r="P225" i="33"/>
  <c r="P176" i="33"/>
  <c r="P36" i="33"/>
  <c r="P29" i="33"/>
  <c r="L295" i="33"/>
  <c r="P288" i="33"/>
  <c r="L246" i="33"/>
  <c r="P183" i="33"/>
  <c r="L148" i="33"/>
  <c r="D127" i="33"/>
  <c r="H106" i="33"/>
  <c r="L92" i="33"/>
  <c r="P78" i="33"/>
  <c r="D71" i="33"/>
  <c r="H50" i="33"/>
  <c r="L36" i="33"/>
  <c r="P106" i="33"/>
  <c r="H267" i="33"/>
  <c r="H211" i="33"/>
  <c r="P190" i="33"/>
  <c r="H155" i="33"/>
  <c r="H43" i="33"/>
  <c r="P302" i="33"/>
  <c r="H183" i="33"/>
  <c r="P50" i="33"/>
  <c r="H295" i="33"/>
  <c r="P134" i="33"/>
  <c r="D15" i="458" l="1"/>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P15" i="33"/>
  <c r="H22" i="33"/>
  <c r="D22" i="33"/>
  <c r="D15" i="33"/>
  <c r="P22" i="33"/>
  <c r="H15" i="33"/>
  <c r="L22" i="33"/>
  <c r="L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O23" i="30" s="1"/>
  <c r="B39" i="33"/>
  <c r="B40" i="33" s="1"/>
  <c r="B41" i="33" s="1"/>
  <c r="B42" i="33" s="1"/>
  <c r="B45" i="33" s="1"/>
  <c r="E9" i="29"/>
  <c r="E13" i="29" s="1"/>
  <c r="P24" i="30" l="1"/>
  <c r="O24" i="30"/>
  <c r="K21" i="30"/>
  <c r="M25" i="30"/>
  <c r="Q21" i="30"/>
  <c r="P25" i="30"/>
  <c r="M23" i="30"/>
  <c r="O22" i="30"/>
  <c r="O25" i="30"/>
  <c r="P21" i="30"/>
  <c r="K25" i="30"/>
  <c r="L22" i="30"/>
  <c r="E21" i="30"/>
  <c r="Q25" i="30"/>
  <c r="P23" i="30"/>
  <c r="M22" i="30"/>
  <c r="K23" i="30"/>
  <c r="Q23" i="30"/>
  <c r="M21" i="30"/>
  <c r="C21" i="30"/>
  <c r="P22" i="30"/>
  <c r="K24" i="30"/>
  <c r="Q24" i="30"/>
  <c r="K22" i="30"/>
  <c r="M24" i="30"/>
  <c r="L23" i="30"/>
  <c r="D21" i="30"/>
  <c r="Q22" i="30"/>
  <c r="O21" i="30"/>
  <c r="L25" i="30"/>
  <c r="L21" i="30"/>
  <c r="B43" i="33"/>
  <c r="B46" i="33"/>
  <c r="B47" i="33" s="1"/>
  <c r="B48" i="33" s="1"/>
  <c r="B49" i="33" s="1"/>
  <c r="B52" i="33" s="1"/>
  <c r="H21" i="30"/>
  <c r="G21" i="30"/>
  <c r="I22" i="30"/>
  <c r="I21" i="30"/>
  <c r="E10" i="29"/>
  <c r="E12" i="30"/>
  <c r="E15" i="30" s="1"/>
  <c r="B50" i="33" l="1"/>
  <c r="B53" i="33"/>
  <c r="B54" i="33" s="1"/>
  <c r="B55" i="33" s="1"/>
  <c r="B56" i="33" s="1"/>
  <c r="B59" i="33" s="1"/>
  <c r="H22" i="30"/>
  <c r="D23" i="30"/>
  <c r="C23" i="30"/>
  <c r="I23" i="30"/>
  <c r="E22" i="30"/>
  <c r="C22" i="30"/>
  <c r="G22" i="30"/>
  <c r="E23" i="30"/>
  <c r="E8" i="29"/>
  <c r="B57" i="33" l="1"/>
  <c r="B60" i="33"/>
  <c r="B61" i="33" s="1"/>
  <c r="B62" i="33" s="1"/>
  <c r="B63" i="33" s="1"/>
  <c r="B66" i="33" s="1"/>
  <c r="G24" i="30"/>
  <c r="I24" i="30"/>
  <c r="G23" i="30"/>
  <c r="H23" i="30"/>
  <c r="H24" i="30"/>
  <c r="B64" i="33" l="1"/>
  <c r="B67" i="33"/>
  <c r="B68" i="33" s="1"/>
  <c r="B69" i="33" s="1"/>
  <c r="B70" i="33" s="1"/>
  <c r="B73" i="33" s="1"/>
  <c r="D24" i="30"/>
  <c r="C24" i="30"/>
  <c r="M26" i="30"/>
  <c r="E24" i="30"/>
  <c r="G25" i="30"/>
  <c r="G26" i="30" s="1"/>
  <c r="D25" i="30"/>
  <c r="Q26" i="30"/>
  <c r="C25" i="30"/>
  <c r="E25" i="30"/>
  <c r="H25" i="30"/>
  <c r="I25" i="30"/>
  <c r="I26" i="30" s="1"/>
  <c r="K26" i="30"/>
  <c r="B71" i="33" l="1"/>
  <c r="B74" i="33"/>
  <c r="B75" i="33" s="1"/>
  <c r="B76" i="33" s="1"/>
  <c r="B77" i="33" s="1"/>
  <c r="B80" i="33" s="1"/>
  <c r="H26" i="30"/>
  <c r="E26" i="30"/>
  <c r="C26" i="30"/>
  <c r="B78" i="33" l="1"/>
  <c r="B81" i="33"/>
  <c r="B82" i="33" s="1"/>
  <c r="B83" i="33" s="1"/>
  <c r="B84" i="33" s="1"/>
  <c r="B87" i="33" s="1"/>
  <c r="D26" i="30"/>
  <c r="B85" i="33" l="1"/>
  <c r="B88" i="33"/>
  <c r="B89" i="33" s="1"/>
  <c r="B90" i="33" s="1"/>
  <c r="B91" i="33" s="1"/>
  <c r="B94" i="33" s="1"/>
  <c r="B92" i="33" l="1"/>
  <c r="B95" i="33"/>
  <c r="B96" i="33" s="1"/>
  <c r="B97" i="33" s="1"/>
  <c r="B98" i="33" s="1"/>
  <c r="B101" i="33" s="1"/>
  <c r="B99" i="33" l="1"/>
  <c r="B102" i="33"/>
  <c r="B103" i="33" s="1"/>
  <c r="B104" i="33" s="1"/>
  <c r="B105" i="33" s="1"/>
  <c r="B108" i="33" s="1"/>
  <c r="B106" i="33" l="1"/>
  <c r="B109" i="33"/>
  <c r="B110" i="33" s="1"/>
  <c r="B111" i="33" s="1"/>
  <c r="B112" i="33" s="1"/>
  <c r="B115" i="33" s="1"/>
  <c r="B113" i="33" l="1"/>
  <c r="B116" i="33"/>
  <c r="B117" i="33" s="1"/>
  <c r="B118" i="33" s="1"/>
  <c r="B119" i="33" s="1"/>
  <c r="B122" i="33" s="1"/>
  <c r="B120" i="33" l="1"/>
  <c r="B123" i="33"/>
  <c r="B124" i="33" s="1"/>
  <c r="B125" i="33" s="1"/>
  <c r="B126" i="33" s="1"/>
  <c r="B129" i="33" s="1"/>
  <c r="B127" i="33" l="1"/>
  <c r="B130" i="33"/>
  <c r="B131" i="33" s="1"/>
  <c r="B132" i="33" s="1"/>
  <c r="B133" i="33" s="1"/>
  <c r="B136" i="33" s="1"/>
  <c r="B134" i="33" l="1"/>
  <c r="B137" i="33"/>
  <c r="B138" i="33" s="1"/>
  <c r="B139" i="33" s="1"/>
  <c r="B140" i="33" s="1"/>
  <c r="B143" i="33" s="1"/>
  <c r="B141" i="33" l="1"/>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<sst xmlns="http://schemas.openxmlformats.org/spreadsheetml/2006/main" count="5292" uniqueCount="31">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</sst>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0">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81">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zoomScale="130" zoomScaleNormal="130" workbookViewId="0"/>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1003324</v>
      </c>
      <c r="F8" s="16"/>
    </row>
    <row r="9" spans="2:6">
      <c r="B9" s="19" t="s">
        <v>0</v>
      </c>
      <c r="C9" s="20"/>
      <c r="D9" s="20"/>
      <c r="E9" s="7">
        <f>E239</f>
        <v>19005918.315000005</v>
      </c>
      <c r="F9" s="16"/>
    </row>
    <row r="10" spans="2:6">
      <c r="B10" s="19" t="s">
        <v>7</v>
      </c>
      <c r="C10" s="17"/>
      <c r="D10" s="17"/>
      <c r="E10" s="7">
        <f>D239</f>
        <v>18.942951942742329</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0.13461328968508524</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hidden="1">
      <c r="B47" s="111">
        <v>45813</v>
      </c>
      <c r="C47" s="112"/>
      <c r="D47" s="113"/>
      <c r="E47" s="114"/>
    </row>
    <row r="48" spans="2:8" hidden="1">
      <c r="B48" s="27">
        <v>45814</v>
      </c>
      <c r="C48" s="43"/>
      <c r="D48" s="40"/>
      <c r="E48" s="41"/>
    </row>
    <row r="49" spans="2:5" hidden="1">
      <c r="B49" s="27">
        <v>45817</v>
      </c>
      <c r="C49" s="43"/>
      <c r="D49" s="40"/>
      <c r="E49" s="41"/>
    </row>
    <row r="50" spans="2:5" hidden="1">
      <c r="B50" s="27">
        <v>45818</v>
      </c>
      <c r="C50" s="43"/>
      <c r="D50" s="40"/>
      <c r="E50" s="41"/>
    </row>
    <row r="51" spans="2:5" hidden="1">
      <c r="B51" s="45">
        <v>45819</v>
      </c>
      <c r="C51" s="49"/>
      <c r="D51" s="50"/>
      <c r="E51" s="51"/>
    </row>
    <row r="52" spans="2:5" hidden="1">
      <c r="B52" s="111">
        <v>45820</v>
      </c>
      <c r="C52" s="112"/>
      <c r="D52" s="113"/>
      <c r="E52" s="114"/>
    </row>
    <row r="53" spans="2:5" hidden="1">
      <c r="B53" s="27">
        <v>45821</v>
      </c>
      <c r="C53" s="43"/>
      <c r="D53" s="40"/>
      <c r="E53" s="41"/>
    </row>
    <row r="54" spans="2:5" hidden="1">
      <c r="B54" s="27">
        <v>45824</v>
      </c>
      <c r="C54" s="43"/>
      <c r="D54" s="40"/>
      <c r="E54" s="41"/>
    </row>
    <row r="55" spans="2:5" hidden="1">
      <c r="B55" s="27">
        <v>45825</v>
      </c>
      <c r="C55" s="43"/>
      <c r="D55" s="40"/>
      <c r="E55" s="41"/>
    </row>
    <row r="56" spans="2:5" hidden="1">
      <c r="B56" s="45">
        <v>45826</v>
      </c>
      <c r="C56" s="49"/>
      <c r="D56" s="50"/>
      <c r="E56" s="51"/>
    </row>
    <row r="57" spans="2:5" hidden="1">
      <c r="B57" s="111">
        <v>45827</v>
      </c>
      <c r="C57" s="112"/>
      <c r="D57" s="113"/>
      <c r="E57" s="114"/>
    </row>
    <row r="58" spans="2:5" hidden="1">
      <c r="B58" s="27">
        <v>45828</v>
      </c>
      <c r="C58" s="43"/>
      <c r="D58" s="40"/>
      <c r="E58" s="41"/>
    </row>
    <row r="59" spans="2:5" hidden="1">
      <c r="B59" s="27">
        <v>45831</v>
      </c>
      <c r="C59" s="43"/>
      <c r="D59" s="40"/>
      <c r="E59" s="41"/>
    </row>
    <row r="60" spans="2:5" hidden="1">
      <c r="B60" s="27">
        <v>45832</v>
      </c>
      <c r="C60" s="43"/>
      <c r="D60" s="40"/>
      <c r="E60" s="41"/>
    </row>
    <row r="61" spans="2:5" hidden="1">
      <c r="B61" s="45">
        <v>45833</v>
      </c>
      <c r="C61" s="49"/>
      <c r="D61" s="50"/>
      <c r="E61" s="51"/>
    </row>
    <row r="62" spans="2:5" hidden="1">
      <c r="B62" s="111">
        <v>45834</v>
      </c>
      <c r="C62" s="112"/>
      <c r="D62" s="113"/>
      <c r="E62" s="114"/>
    </row>
    <row r="63" spans="2:5" hidden="1">
      <c r="B63" s="27">
        <v>45835</v>
      </c>
      <c r="C63" s="43"/>
      <c r="D63" s="40"/>
      <c r="E63" s="41"/>
    </row>
    <row r="64" spans="2:5" hidden="1">
      <c r="B64" s="27">
        <v>45838</v>
      </c>
      <c r="C64" s="43"/>
      <c r="D64" s="40"/>
      <c r="E64" s="41"/>
    </row>
    <row r="65" spans="2:5" hidden="1">
      <c r="B65" s="27">
        <v>45839</v>
      </c>
      <c r="C65" s="43"/>
      <c r="D65" s="40"/>
      <c r="E65" s="41"/>
    </row>
    <row r="66" spans="2:5" hidden="1">
      <c r="B66" s="45">
        <v>45840</v>
      </c>
      <c r="C66" s="49"/>
      <c r="D66" s="50"/>
      <c r="E66" s="51"/>
    </row>
    <row r="67" spans="2:5" hidden="1">
      <c r="B67" s="111">
        <v>45841</v>
      </c>
      <c r="C67" s="112"/>
      <c r="D67" s="113"/>
      <c r="E67" s="114"/>
    </row>
    <row r="68" spans="2:5" hidden="1">
      <c r="B68" s="27">
        <v>45842</v>
      </c>
      <c r="C68" s="43"/>
      <c r="D68" s="40"/>
      <c r="E68" s="41"/>
    </row>
    <row r="69" spans="2:5" hidden="1">
      <c r="B69" s="27">
        <v>45845</v>
      </c>
      <c r="C69" s="43"/>
      <c r="D69" s="40"/>
      <c r="E69" s="41"/>
    </row>
    <row r="70" spans="2:5" hidden="1">
      <c r="B70" s="27">
        <v>45846</v>
      </c>
      <c r="C70" s="43"/>
      <c r="D70" s="40"/>
      <c r="E70" s="41"/>
    </row>
    <row r="71" spans="2:5" hidden="1">
      <c r="B71" s="45">
        <v>45847</v>
      </c>
      <c r="C71" s="49"/>
      <c r="D71" s="50"/>
      <c r="E71" s="51"/>
    </row>
    <row r="72" spans="2:5" hidden="1">
      <c r="B72" s="111">
        <v>45848</v>
      </c>
      <c r="C72" s="112"/>
      <c r="D72" s="113"/>
      <c r="E72" s="114"/>
    </row>
    <row r="73" spans="2:5" hidden="1">
      <c r="B73" s="27">
        <v>45849</v>
      </c>
      <c r="C73" s="43"/>
      <c r="D73" s="40"/>
      <c r="E73" s="41"/>
    </row>
    <row r="74" spans="2:5" hidden="1">
      <c r="B74" s="27">
        <v>45852</v>
      </c>
      <c r="C74" s="43"/>
      <c r="D74" s="40"/>
      <c r="E74" s="41"/>
    </row>
    <row r="75" spans="2:5" hidden="1">
      <c r="B75" s="27">
        <v>45853</v>
      </c>
      <c r="C75" s="43"/>
      <c r="D75" s="40"/>
      <c r="E75" s="41"/>
    </row>
    <row r="76" spans="2:5" hidden="1">
      <c r="B76" s="45">
        <v>45854</v>
      </c>
      <c r="C76" s="49"/>
      <c r="D76" s="50"/>
      <c r="E76" s="51"/>
    </row>
    <row r="77" spans="2:5" hidden="1">
      <c r="B77" s="111">
        <v>45855</v>
      </c>
      <c r="C77" s="112"/>
      <c r="D77" s="113"/>
      <c r="E77" s="114"/>
    </row>
    <row r="78" spans="2:5" hidden="1">
      <c r="B78" s="27">
        <v>45856</v>
      </c>
      <c r="C78" s="43"/>
      <c r="D78" s="40"/>
      <c r="E78" s="41"/>
    </row>
    <row r="79" spans="2:5" hidden="1">
      <c r="B79" s="27">
        <v>45859</v>
      </c>
      <c r="C79" s="43"/>
      <c r="D79" s="40"/>
      <c r="E79" s="41"/>
    </row>
    <row r="80" spans="2:5" hidden="1">
      <c r="B80" s="27">
        <v>45860</v>
      </c>
      <c r="C80" s="43"/>
      <c r="D80" s="40"/>
      <c r="E80" s="41"/>
    </row>
    <row r="81" spans="2:5" hidden="1">
      <c r="B81" s="45">
        <v>45861</v>
      </c>
      <c r="C81" s="49"/>
      <c r="D81" s="50"/>
      <c r="E81" s="51"/>
    </row>
    <row r="82" spans="2:5" hidden="1">
      <c r="B82" s="111">
        <v>45862</v>
      </c>
      <c r="C82" s="112"/>
      <c r="D82" s="113"/>
      <c r="E82" s="114"/>
    </row>
    <row r="83" spans="2:5" hidden="1">
      <c r="B83" s="27">
        <v>45863</v>
      </c>
      <c r="C83" s="43"/>
      <c r="D83" s="40"/>
      <c r="E83" s="41"/>
    </row>
    <row r="84" spans="2:5" hidden="1">
      <c r="B84" s="27">
        <v>45866</v>
      </c>
      <c r="C84" s="43"/>
      <c r="D84" s="40"/>
      <c r="E84" s="41"/>
    </row>
    <row r="85" spans="2:5" hidden="1">
      <c r="B85" s="27">
        <v>45867</v>
      </c>
      <c r="C85" s="43"/>
      <c r="D85" s="40"/>
      <c r="E85" s="41"/>
    </row>
    <row r="86" spans="2:5" hidden="1">
      <c r="B86" s="45">
        <v>45868</v>
      </c>
      <c r="C86" s="49"/>
      <c r="D86" s="50"/>
      <c r="E86" s="51"/>
    </row>
    <row r="87" spans="2:5" hidden="1">
      <c r="B87" s="111">
        <v>45869</v>
      </c>
      <c r="C87" s="112"/>
      <c r="D87" s="113"/>
      <c r="E87" s="114"/>
    </row>
    <row r="88" spans="2:5" hidden="1">
      <c r="B88" s="27">
        <v>45870</v>
      </c>
      <c r="C88" s="43"/>
      <c r="D88" s="40"/>
      <c r="E88" s="41"/>
    </row>
    <row r="89" spans="2:5" hidden="1">
      <c r="B89" s="27">
        <v>45873</v>
      </c>
      <c r="C89" s="43"/>
      <c r="D89" s="40"/>
      <c r="E89" s="41"/>
    </row>
    <row r="90" spans="2:5" hidden="1">
      <c r="B90" s="27">
        <v>45874</v>
      </c>
      <c r="C90" s="43"/>
      <c r="D90" s="40"/>
      <c r="E90" s="41"/>
    </row>
    <row r="91" spans="2:5" hidden="1">
      <c r="B91" s="45">
        <v>45875</v>
      </c>
      <c r="C91" s="49"/>
      <c r="D91" s="50"/>
      <c r="E91" s="51"/>
    </row>
    <row r="92" spans="2:5" hidden="1">
      <c r="B92" s="111">
        <v>45876</v>
      </c>
      <c r="C92" s="112"/>
      <c r="D92" s="113"/>
      <c r="E92" s="114"/>
    </row>
    <row r="93" spans="2:5" hidden="1">
      <c r="B93" s="27">
        <v>45877</v>
      </c>
      <c r="C93" s="43"/>
      <c r="D93" s="40"/>
      <c r="E93" s="41"/>
    </row>
    <row r="94" spans="2:5" hidden="1">
      <c r="B94" s="27">
        <v>45880</v>
      </c>
      <c r="C94" s="43"/>
      <c r="D94" s="40"/>
      <c r="E94" s="41"/>
    </row>
    <row r="95" spans="2:5" hidden="1">
      <c r="B95" s="27">
        <v>45881</v>
      </c>
      <c r="C95" s="43"/>
      <c r="D95" s="40"/>
      <c r="E95" s="41"/>
    </row>
    <row r="96" spans="2:5" hidden="1">
      <c r="B96" s="45">
        <v>45882</v>
      </c>
      <c r="C96" s="49"/>
      <c r="D96" s="50"/>
      <c r="E96" s="51"/>
    </row>
    <row r="97" spans="2:5" hidden="1">
      <c r="B97" s="111">
        <v>45883</v>
      </c>
      <c r="C97" s="112"/>
      <c r="D97" s="113"/>
      <c r="E97" s="114"/>
    </row>
    <row r="98" spans="2:5" hidden="1">
      <c r="B98" s="27">
        <v>45884</v>
      </c>
      <c r="C98" s="43"/>
      <c r="D98" s="40"/>
      <c r="E98" s="41"/>
    </row>
    <row r="99" spans="2:5" hidden="1">
      <c r="B99" s="27">
        <v>45887</v>
      </c>
      <c r="C99" s="43"/>
      <c r="D99" s="40"/>
      <c r="E99" s="41"/>
    </row>
    <row r="100" spans="2:5" hidden="1">
      <c r="B100" s="27">
        <v>45888</v>
      </c>
      <c r="C100" s="43"/>
      <c r="D100" s="40"/>
      <c r="E100" s="41"/>
    </row>
    <row r="101" spans="2:5" hidden="1">
      <c r="B101" s="45">
        <v>45889</v>
      </c>
      <c r="C101" s="49"/>
      <c r="D101" s="50"/>
      <c r="E101" s="51"/>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1003324</v>
      </c>
      <c r="D239" s="37">
        <f>E239/C239</f>
        <v>18.942951942742329</v>
      </c>
      <c r="E239" s="35">
        <f>SUM(E17:E237)</f>
        <v>19005918.315000005</v>
      </c>
    </row>
    <row r="240" spans="2:5" ht="15.75" thickTop="1"/>
  </sheetData>
  <conditionalFormatting sqref="C17:E238">
    <cfRule type="expression" dxfId="80" priority="1">
      <formula>$D17&gt;#REF!</formula>
    </cfRule>
    <cfRule type="expression" dxfId="79"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1003324</v>
      </c>
      <c r="F11" s="5"/>
    </row>
    <row r="12" spans="1:6">
      <c r="B12" s="19" t="s">
        <v>0</v>
      </c>
      <c r="C12" s="20"/>
      <c r="D12" s="20"/>
      <c r="E12" s="44">
        <f>'SBM Offshore - Share Repurchase'!E239</f>
        <v>19005918.315000005</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0.13461328968508524</v>
      </c>
      <c r="F15" s="5"/>
    </row>
    <row r="16" spans="1:6">
      <c r="B16" s="9"/>
      <c r="C16" s="6"/>
      <c r="D16" s="6"/>
      <c r="E16" s="6"/>
    </row>
    <row r="17" spans="2:19">
      <c r="B17" s="9"/>
      <c r="C17" s="6"/>
      <c r="D17" s="6"/>
      <c r="E17" s="6"/>
    </row>
    <row r="18" spans="2:19">
      <c r="B18" s="9" t="s">
        <v>27</v>
      </c>
      <c r="C18" s="6"/>
      <c r="D18" s="6"/>
      <c r="E18" s="6"/>
    </row>
    <row r="19" spans="2:19">
      <c r="B19" s="8"/>
      <c r="C19" s="117" t="s">
        <v>19</v>
      </c>
      <c r="D19" s="118"/>
      <c r="E19" s="119"/>
      <c r="F19" s="5"/>
      <c r="G19" s="117" t="s">
        <v>12</v>
      </c>
      <c r="H19" s="118"/>
      <c r="I19" s="119"/>
      <c r="K19" s="117" t="s">
        <v>22</v>
      </c>
      <c r="L19" s="118"/>
      <c r="M19" s="119"/>
      <c r="O19" s="117" t="s">
        <v>25</v>
      </c>
      <c r="P19" s="118"/>
      <c r="Q19" s="119"/>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45806</v>
      </c>
      <c r="C21" s="96">
        <f>_xlfn.XLOOKUP(B21,'Weekly Summary'!B:B,'Weekly Summary'!C:C,"")</f>
        <v>30518</v>
      </c>
      <c r="D21" s="106">
        <f>_xlfn.XLOOKUP($B21,'Weekly Summary'!$B:$B,'Weekly Summary'!D:D,"")</f>
        <v>20.200099999999999</v>
      </c>
      <c r="E21" s="106">
        <f>_xlfn.XLOOKUP($B21,'Weekly Summary'!$B:$B,'Weekly Summary'!E:E,"")</f>
        <v>616466.65179999999</v>
      </c>
      <c r="F21" s="96"/>
      <c r="G21" s="96">
        <f>_xlfn.XLOOKUP($B21,'Weekly Summary'!$B:$B,'Weekly Summary'!G:G,"",)</f>
        <v>30518</v>
      </c>
      <c r="H21" s="106">
        <f>_xlfn.XLOOKUP($B21,'Weekly Summary'!$B:$B,'Weekly Summary'!H:H,"",)</f>
        <v>20.200099999999999</v>
      </c>
      <c r="I21" s="106">
        <f>_xlfn.XLOOKUP($B21,'Weekly Summary'!$B:$B,'Weekly Summary'!I:I,"",)</f>
        <v>616466.65179999999</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45807</v>
      </c>
      <c r="C22" s="96">
        <f>_xlfn.XLOOKUP(B22,'Weekly Summary'!B:B,'Weekly Summary'!C:C,"")</f>
        <v>27325</v>
      </c>
      <c r="D22" s="106">
        <f>_xlfn.XLOOKUP($B22,'Weekly Summary'!$B:$B,'Weekly Summary'!D:D,"")</f>
        <v>20.300699999999999</v>
      </c>
      <c r="E22" s="106">
        <f>_xlfn.XLOOKUP($B22,'Weekly Summary'!$B:$B,'Weekly Summary'!E:E,"")</f>
        <v>554716.62749999994</v>
      </c>
      <c r="F22" s="96"/>
      <c r="G22" s="96">
        <f>_xlfn.XLOOKUP($B22,'Weekly Summary'!$B:$B,'Weekly Summary'!G:G,"",)</f>
        <v>27325</v>
      </c>
      <c r="H22" s="106">
        <f>_xlfn.XLOOKUP($B22,'Weekly Summary'!$B:$B,'Weekly Summary'!H:H,"",)</f>
        <v>20.300699999999999</v>
      </c>
      <c r="I22" s="106">
        <f>_xlfn.XLOOKUP($B22,'Weekly Summary'!$B:$B,'Weekly Summary'!I:I,"",)</f>
        <v>554716.62749999994</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45810</v>
      </c>
      <c r="C23" s="96">
        <f>_xlfn.XLOOKUP(B23,'Weekly Summary'!B:B,'Weekly Summary'!C:C,"")</f>
        <v>12969</v>
      </c>
      <c r="D23" s="106">
        <f>_xlfn.XLOOKUP($B23,'Weekly Summary'!$B:$B,'Weekly Summary'!D:D,"")</f>
        <v>20.712299999999999</v>
      </c>
      <c r="E23" s="106">
        <f>_xlfn.XLOOKUP($B23,'Weekly Summary'!$B:$B,'Weekly Summary'!E:E,"")</f>
        <v>268617.8187</v>
      </c>
      <c r="F23" s="96"/>
      <c r="G23" s="96">
        <f>_xlfn.XLOOKUP($B23,'Weekly Summary'!$B:$B,'Weekly Summary'!G:G,"",)</f>
        <v>12969</v>
      </c>
      <c r="H23" s="106">
        <f>_xlfn.XLOOKUP($B23,'Weekly Summary'!$B:$B,'Weekly Summary'!H:H,"",)</f>
        <v>20.712299999999999</v>
      </c>
      <c r="I23" s="106">
        <f>_xlfn.XLOOKUP($B23,'Weekly Summary'!$B:$B,'Weekly Summary'!I:I,"",)</f>
        <v>268617.8187</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45811</v>
      </c>
      <c r="C24" s="96">
        <f>_xlfn.XLOOKUP(B24,'Weekly Summary'!B:B,'Weekly Summary'!C:C,"")</f>
        <v>23008</v>
      </c>
      <c r="D24" s="106">
        <f>_xlfn.XLOOKUP($B24,'Weekly Summary'!$B:$B,'Weekly Summary'!D:D,"")</f>
        <v>20.954799999999999</v>
      </c>
      <c r="E24" s="106">
        <f>_xlfn.XLOOKUP($B24,'Weekly Summary'!$B:$B,'Weekly Summary'!E:E,"")</f>
        <v>482128.03839999996</v>
      </c>
      <c r="F24" s="96"/>
      <c r="G24" s="96">
        <f>_xlfn.XLOOKUP($B24,'Weekly Summary'!$B:$B,'Weekly Summary'!G:G,"",)</f>
        <v>23008</v>
      </c>
      <c r="H24" s="106">
        <f>_xlfn.XLOOKUP($B24,'Weekly Summary'!$B:$B,'Weekly Summary'!H:H,"",)</f>
        <v>20.954799999999999</v>
      </c>
      <c r="I24" s="106">
        <f>_xlfn.XLOOKUP($B24,'Weekly Summary'!$B:$B,'Weekly Summary'!I:I,"",)</f>
        <v>482128.03839999996</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45812</v>
      </c>
      <c r="C25" s="96">
        <f>_xlfn.XLOOKUP(B25,'Weekly Summary'!B:B,'Weekly Summary'!C:C,"")</f>
        <v>31290</v>
      </c>
      <c r="D25" s="106">
        <f>_xlfn.XLOOKUP($B25,'Weekly Summary'!$B:$B,'Weekly Summary'!D:D,"")</f>
        <v>21.269600000000001</v>
      </c>
      <c r="E25" s="106">
        <f>_xlfn.XLOOKUP($B25,'Weekly Summary'!$B:$B,'Weekly Summary'!E:E,"")</f>
        <v>665525.78399999999</v>
      </c>
      <c r="F25" s="96"/>
      <c r="G25" s="96">
        <f>_xlfn.XLOOKUP($B25,'Weekly Summary'!$B:$B,'Weekly Summary'!G:G,"",)</f>
        <v>31290</v>
      </c>
      <c r="H25" s="106">
        <f>_xlfn.XLOOKUP($B25,'Weekly Summary'!$B:$B,'Weekly Summary'!H:H,"",)</f>
        <v>21.269600000000001</v>
      </c>
      <c r="I25" s="106">
        <f>_xlfn.XLOOKUP($B25,'Weekly Summary'!$B:$B,'Weekly Summary'!I:I,"",)</f>
        <v>665525.78399999999</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125110</v>
      </c>
      <c r="D26" s="39">
        <f>E26/C26</f>
        <v>20.681439696267287</v>
      </c>
      <c r="E26" s="46">
        <f>SUM(E21:E25)</f>
        <v>2587454.9204000002</v>
      </c>
      <c r="G26" s="29">
        <f>SUM(G21:G25)</f>
        <v>125110</v>
      </c>
      <c r="H26" s="39">
        <f>I26/G26</f>
        <v>20.681439696267287</v>
      </c>
      <c r="I26" s="46">
        <f>SUM(I21:I25)</f>
        <v>2587454.9204000002</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78" priority="33">
      <formula>$D1&gt;#REF!</formula>
    </cfRule>
    <cfRule type="expression" dxfId="77" priority="34">
      <formula>#REF!&gt;#REF!</formula>
    </cfRule>
  </conditionalFormatting>
  <conditionalFormatting sqref="C28:I36">
    <cfRule type="expression" dxfId="76" priority="12">
      <formula>$D28&gt;#REF!</formula>
    </cfRule>
    <cfRule type="expression" dxfId="75" priority="13">
      <formula>#REF!&gt;#REF!</formula>
    </cfRule>
  </conditionalFormatting>
  <conditionalFormatting sqref="C21:Q25">
    <cfRule type="expression" dxfId="74" priority="1">
      <formula>$D21&gt;#REF!</formula>
    </cfRule>
    <cfRule type="expression" dxfId="73" priority="2">
      <formula>#REF!&gt;#REF!</formula>
    </cfRule>
  </conditionalFormatting>
  <conditionalFormatting sqref="E26">
    <cfRule type="expression" dxfId="72" priority="7">
      <formula>$D26&gt;#REF!</formula>
    </cfRule>
  </conditionalFormatting>
  <conditionalFormatting sqref="I26">
    <cfRule type="expression" dxfId="71" priority="11">
      <formula>$D26&gt;#REF!</formula>
    </cfRule>
  </conditionalFormatting>
  <conditionalFormatting sqref="M26">
    <cfRule type="expression" dxfId="70" priority="104">
      <formula>$D26&gt;#REF!</formula>
    </cfRule>
  </conditionalFormatting>
  <conditionalFormatting sqref="Q26">
    <cfRule type="expression" dxfId="69" priority="100">
      <formula>$D26&gt;#REF!</formula>
    </cfRule>
  </conditionalFormatting>
  <conditionalFormatting sqref="R23:S24">
    <cfRule type="expression" dxfId="68" priority="68">
      <formula>$D23&gt;#REF!</formula>
    </cfRule>
    <cfRule type="expression" dxfId="67"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28" activePane="bottomLeft" state="frozen"/>
      <selection pane="bottomLeft"/>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7" t="s">
        <v>19</v>
      </c>
      <c r="D7" s="118"/>
      <c r="E7" s="119"/>
      <c r="F7" s="5"/>
      <c r="G7" s="117" t="s">
        <v>12</v>
      </c>
      <c r="H7" s="118"/>
      <c r="I7" s="119"/>
      <c r="K7" s="117" t="s">
        <v>22</v>
      </c>
      <c r="L7" s="118"/>
      <c r="M7" s="119"/>
      <c r="O7" s="117" t="s">
        <v>25</v>
      </c>
      <c r="P7" s="118"/>
      <c r="Q7" s="119"/>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t="e">
        <f>M15/K15</f>
        <v>#DIV/0!</v>
      </c>
      <c r="M15" s="93">
        <f>SUM(M10:M14)</f>
        <v>0</v>
      </c>
      <c r="O15" s="88">
        <f>SUM(O10:O14)</f>
        <v>0</v>
      </c>
      <c r="P15" s="94" t="e">
        <f>Q15/O15</f>
        <v>#DIV/0!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t="e">
        <f>M22/K22</f>
        <v>#DIV/0!</v>
      </c>
      <c r="M22" s="93">
        <f>SUM(M17:M21)</f>
        <v>0</v>
      </c>
      <c r="O22" s="88">
        <f>SUM(O17:O21)</f>
        <v>0</v>
      </c>
      <c r="P22" s="94" t="e">
        <f>Q22/O22</f>
        <v>#DIV/0!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t="e">
        <f t="shared" ref="L29" si="10">M29/K29</f>
        <v>#DIV/0!</v>
      </c>
      <c r="M29" s="93">
        <f t="shared" ref="M29" si="11">SUM(M24:M28)</f>
        <v>0</v>
      </c>
      <c r="O29" s="88">
        <f t="shared" ref="O29" si="12">SUM(O24:O28)</f>
        <v>0</v>
      </c>
      <c r="P29" s="94" t="e">
        <f t="shared" ref="P29" si="13">Q29/O29</f>
        <v>#DIV/0!</v>
      </c>
      <c r="Q29" s="93">
        <f t="shared" ref="Q29" si="14">SUM(Q24:Q28)</f>
        <v>0</v>
      </c>
    </row>
    <row r="30" spans="2:17" s="89" customFormat="1" ht="14.25">
      <c r="B30" s="99"/>
      <c r="C30" s="96"/>
      <c r="D30" s="98"/>
      <c r="E30" s="97"/>
      <c r="H30" s="98"/>
      <c r="L30" s="98"/>
    </row>
    <row r="31" spans="2:17" s="89" customFormat="1" ht="14.25">
      <c r="B31" s="99">
        <f t="shared" ref="B31" si="15">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6">""&amp;TEXT(MIN(B31:B35),"mmm dd")&amp;" - "&amp;TEXT(MAX(B31:B35),"mmm dd")</f>
        <v>mei 15 - mei 21</v>
      </c>
      <c r="C36" s="88">
        <f t="shared" ref="C36" si="17">SUM(C31:C35)</f>
        <v>209010</v>
      </c>
      <c r="D36" s="94">
        <f t="shared" ref="D36" si="18">E36/C36</f>
        <v>18.77606578536912</v>
      </c>
      <c r="E36" s="93">
        <f t="shared" ref="E36" si="19">SUM(E31:E35)</f>
        <v>3924385.5098000001</v>
      </c>
      <c r="F36" s="104"/>
      <c r="G36" s="88">
        <f t="shared" ref="G36" si="20">SUM(G31:G35)</f>
        <v>209010</v>
      </c>
      <c r="H36" s="94">
        <f t="shared" ref="H36" si="21">I36/G36</f>
        <v>18.77606578536912</v>
      </c>
      <c r="I36" s="93">
        <f t="shared" ref="I36" si="22">SUM(I31:I35)</f>
        <v>3924385.5098000001</v>
      </c>
      <c r="J36" s="104"/>
      <c r="K36" s="88">
        <f t="shared" ref="K36" si="23">SUM(K31:K35)</f>
        <v>0</v>
      </c>
      <c r="L36" s="94" t="e">
        <f t="shared" ref="L36" si="24">M36/K36</f>
        <v>#DIV/0!</v>
      </c>
      <c r="M36" s="93">
        <f t="shared" ref="M36" si="25">SUM(M31:M35)</f>
        <v>0</v>
      </c>
      <c r="O36" s="88">
        <f t="shared" ref="O36" si="26">SUM(O31:O35)</f>
        <v>0</v>
      </c>
      <c r="P36" s="94" t="e">
        <f t="shared" ref="P36" si="27">Q36/O36</f>
        <v>#DIV/0!</v>
      </c>
      <c r="Q36" s="93">
        <f t="shared" ref="Q36" si="28">SUM(Q31:Q35)</f>
        <v>0</v>
      </c>
    </row>
    <row r="37" spans="2:17" s="89" customFormat="1" ht="14.25">
      <c r="B37" s="99"/>
      <c r="C37" s="96"/>
      <c r="D37" s="98"/>
      <c r="E37" s="97"/>
      <c r="H37" s="98"/>
      <c r="L37" s="98"/>
    </row>
    <row r="38" spans="2:17" s="89" customFormat="1" ht="14.25">
      <c r="B38" s="99">
        <f t="shared" ref="B38" si="29">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30">""&amp;TEXT(MIN(B38:B42),"mmm dd")&amp;" - "&amp;TEXT(MAX(B38:B42),"mmm dd")</f>
        <v>mei 22 - mei 28</v>
      </c>
      <c r="C43" s="88">
        <f t="shared" ref="C43" si="31">SUM(C38:C42)</f>
        <v>153091</v>
      </c>
      <c r="D43" s="94">
        <f t="shared" ref="D43" si="32">E43/C43</f>
        <v>19.34702805978144</v>
      </c>
      <c r="E43" s="93">
        <f>SUM(E38:E42)</f>
        <v>2961855.8727000002</v>
      </c>
      <c r="F43" s="104"/>
      <c r="G43" s="88">
        <f t="shared" ref="G43" si="33">SUM(G38:G42)</f>
        <v>153091</v>
      </c>
      <c r="H43" s="94">
        <f t="shared" ref="H43" si="34">I43/G43</f>
        <v>19.34702805978144</v>
      </c>
      <c r="I43" s="93">
        <f t="shared" ref="I43" si="35">SUM(I38:I42)</f>
        <v>2961855.8727000002</v>
      </c>
      <c r="J43" s="104"/>
      <c r="K43" s="88">
        <f t="shared" ref="K43" si="36">SUM(K38:K42)</f>
        <v>0</v>
      </c>
      <c r="L43" s="94" t="e">
        <f t="shared" ref="L43" si="37">M43/K43</f>
        <v>#DIV/0!</v>
      </c>
      <c r="M43" s="93">
        <f t="shared" ref="M43" si="38">SUM(M38:M42)</f>
        <v>0</v>
      </c>
      <c r="O43" s="88">
        <f t="shared" ref="O43" si="39">SUM(O38:O42)</f>
        <v>0</v>
      </c>
      <c r="P43" s="94" t="e">
        <f t="shared" ref="P43" si="40">Q43/O43</f>
        <v>#DIV/0!</v>
      </c>
      <c r="Q43" s="93">
        <f t="shared" ref="Q43" si="41">SUM(Q38:Q42)</f>
        <v>0</v>
      </c>
    </row>
    <row r="44" spans="2:17" s="89" customFormat="1" ht="14.25">
      <c r="B44" s="99"/>
      <c r="C44" s="96"/>
      <c r="D44" s="98"/>
      <c r="E44" s="97"/>
      <c r="H44" s="98"/>
      <c r="L44" s="98"/>
    </row>
    <row r="45" spans="2:17" s="89" customFormat="1" ht="14.25">
      <c r="B45" s="99">
        <f t="shared" ref="B45" si="42">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43">""&amp;TEXT(MIN(B45:B49),"mmm dd")&amp;" - "&amp;TEXT(MAX(B45:B49),"mmm dd")</f>
        <v>mei 29 - jun 04</v>
      </c>
      <c r="C50" s="88">
        <f t="shared" ref="C50" si="44">SUM(C45:C49)</f>
        <v>125110</v>
      </c>
      <c r="D50" s="94">
        <f t="shared" ref="D50" si="45">E50/C50</f>
        <v>20.681439696267287</v>
      </c>
      <c r="E50" s="93">
        <f t="shared" ref="E50" si="46">SUM(E45:E49)</f>
        <v>2587454.9204000002</v>
      </c>
      <c r="F50" s="104"/>
      <c r="G50" s="88">
        <f t="shared" ref="G50" si="47">SUM(G45:G49)</f>
        <v>125110</v>
      </c>
      <c r="H50" s="94">
        <f t="shared" ref="H50" si="48">I50/G50</f>
        <v>20.681439696267287</v>
      </c>
      <c r="I50" s="93">
        <f t="shared" ref="I50" si="49">SUM(I45:I49)</f>
        <v>2587454.9204000002</v>
      </c>
      <c r="J50" s="104"/>
      <c r="K50" s="88">
        <f t="shared" ref="K50" si="50">SUM(K45:K49)</f>
        <v>0</v>
      </c>
      <c r="L50" s="94" t="e">
        <f t="shared" ref="L50" si="51">M50/K50</f>
        <v>#DIV/0!</v>
      </c>
      <c r="M50" s="93">
        <f t="shared" ref="M50" si="52">SUM(M45:M49)</f>
        <v>0</v>
      </c>
      <c r="O50" s="88">
        <f t="shared" ref="O50" si="53">SUM(O45:O49)</f>
        <v>0</v>
      </c>
      <c r="P50" s="94" t="e">
        <f t="shared" ref="P50" si="54">Q50/O50</f>
        <v>#DIV/0!</v>
      </c>
      <c r="Q50" s="93">
        <f t="shared" ref="Q50" si="55">SUM(Q45:Q49)</f>
        <v>0</v>
      </c>
    </row>
    <row r="51" spans="2:17" s="89" customFormat="1" ht="14.25" hidden="1">
      <c r="B51" s="99"/>
      <c r="C51" s="96"/>
      <c r="D51" s="98"/>
      <c r="E51" s="97"/>
      <c r="H51" s="98"/>
      <c r="L51" s="98"/>
    </row>
    <row r="52" spans="2:17" s="89" customFormat="1" ht="14.25" hidden="1">
      <c r="B52" s="99">
        <f t="shared" ref="B52" si="56">WORKDAY(B49,1)</f>
        <v>45813</v>
      </c>
      <c r="C52" s="96"/>
      <c r="D52" s="98"/>
      <c r="E52" s="97"/>
      <c r="G52" s="96"/>
      <c r="H52" s="98"/>
      <c r="I52" s="97"/>
      <c r="K52" s="96"/>
      <c r="L52" s="98"/>
      <c r="M52" s="97"/>
      <c r="O52" s="96"/>
      <c r="P52" s="98"/>
      <c r="Q52" s="97"/>
    </row>
    <row r="53" spans="2:17" s="89" customFormat="1" ht="14.25" hidden="1">
      <c r="B53" s="99">
        <f t="shared" si="0"/>
        <v>45814</v>
      </c>
    </row>
    <row r="54" spans="2:17" s="89" customFormat="1" ht="14.25" hidden="1">
      <c r="B54" s="99">
        <f t="shared" si="0"/>
        <v>45817</v>
      </c>
      <c r="C54" s="96"/>
      <c r="D54" s="98"/>
      <c r="E54" s="97"/>
      <c r="G54" s="96"/>
      <c r="H54" s="98"/>
      <c r="I54" s="97"/>
      <c r="K54" s="96"/>
      <c r="L54" s="98"/>
      <c r="M54" s="97"/>
      <c r="O54" s="96"/>
      <c r="P54" s="98"/>
      <c r="Q54" s="97"/>
    </row>
    <row r="55" spans="2:17" s="89" customFormat="1" ht="14.25" hidden="1">
      <c r="B55" s="99">
        <f t="shared" si="0"/>
        <v>45818</v>
      </c>
      <c r="C55" s="96"/>
      <c r="D55" s="98"/>
      <c r="E55" s="97"/>
      <c r="G55" s="96"/>
      <c r="H55" s="98"/>
      <c r="I55" s="97"/>
      <c r="K55" s="96"/>
      <c r="L55" s="98"/>
      <c r="M55" s="97"/>
      <c r="O55" s="96"/>
      <c r="P55" s="98"/>
      <c r="Q55" s="97"/>
    </row>
    <row r="56" spans="2:17" s="89" customFormat="1" ht="14.25" hidden="1">
      <c r="B56" s="99">
        <f t="shared" si="0"/>
        <v>45819</v>
      </c>
      <c r="C56" s="96"/>
      <c r="D56" s="98"/>
      <c r="E56" s="97"/>
      <c r="G56" s="96"/>
      <c r="H56" s="98"/>
      <c r="I56" s="97"/>
      <c r="K56" s="96"/>
      <c r="L56" s="98"/>
      <c r="M56" s="97"/>
      <c r="O56" s="96"/>
      <c r="P56" s="98"/>
      <c r="Q56" s="97"/>
    </row>
    <row r="57" spans="2:17" s="89" customFormat="1" ht="14.25" hidden="1">
      <c r="B57" s="95" t="str">
        <f t="shared" ref="B57" si="57">""&amp;TEXT(MIN(B52:B56),"mmm dd")&amp;" - "&amp;TEXT(MAX(B52:B56),"mmm dd")</f>
        <v>jun 05 - jun 11</v>
      </c>
      <c r="C57" s="88">
        <f t="shared" ref="C57" si="58">SUM(C52:C56)</f>
        <v>0</v>
      </c>
      <c r="D57" s="94" t="e">
        <f t="shared" ref="D57" si="59">E57/C57</f>
        <v>#DIV/0!</v>
      </c>
      <c r="E57" s="93">
        <f t="shared" ref="E57" si="60">SUM(E52:E56)</f>
        <v>0</v>
      </c>
      <c r="F57" s="104"/>
      <c r="G57" s="88">
        <f t="shared" ref="G57" si="61">SUM(G52:G56)</f>
        <v>0</v>
      </c>
      <c r="H57" s="94" t="e">
        <f t="shared" ref="H57" si="62">I57/G57</f>
        <v>#DIV/0!</v>
      </c>
      <c r="I57" s="93">
        <f t="shared" ref="I57" si="63">SUM(I52:I56)</f>
        <v>0</v>
      </c>
      <c r="J57" s="104"/>
      <c r="K57" s="88">
        <f t="shared" ref="K57" si="64">SUM(K52:K56)</f>
        <v>0</v>
      </c>
      <c r="L57" s="94" t="e">
        <f t="shared" ref="L57" si="65">M57/K57</f>
        <v>#DIV/0!</v>
      </c>
      <c r="M57" s="93">
        <f t="shared" ref="M57" si="66">SUM(M52:M56)</f>
        <v>0</v>
      </c>
      <c r="O57" s="88">
        <f t="shared" ref="O57" si="67">SUM(O52:O56)</f>
        <v>0</v>
      </c>
      <c r="P57" s="94" t="e">
        <f t="shared" ref="P57" si="68">Q57/O57</f>
        <v>#DIV/0!</v>
      </c>
      <c r="Q57" s="93">
        <f t="shared" ref="Q57" si="69">SUM(Q52:Q56)</f>
        <v>0</v>
      </c>
    </row>
    <row r="58" spans="2:17" s="89" customFormat="1" ht="14.25" hidden="1">
      <c r="B58" s="99"/>
      <c r="C58" s="96"/>
      <c r="D58" s="98"/>
      <c r="E58" s="97"/>
      <c r="H58" s="98"/>
      <c r="L58" s="98"/>
    </row>
    <row r="59" spans="2:17" s="89" customFormat="1" ht="14.25" hidden="1">
      <c r="B59" s="99">
        <f t="shared" ref="B59" si="70">WORKDAY(B56,1)</f>
        <v>45820</v>
      </c>
      <c r="C59" s="96"/>
      <c r="D59" s="98"/>
      <c r="E59" s="97"/>
      <c r="G59" s="96"/>
      <c r="H59" s="98"/>
      <c r="I59" s="97"/>
      <c r="K59" s="96"/>
      <c r="L59" s="98"/>
      <c r="M59" s="97"/>
      <c r="O59" s="96"/>
      <c r="P59" s="98"/>
      <c r="Q59" s="97"/>
    </row>
    <row r="60" spans="2:17" s="89" customFormat="1" ht="14.25" hidden="1">
      <c r="B60" s="99">
        <f t="shared" si="0"/>
        <v>45821</v>
      </c>
    </row>
    <row r="61" spans="2:17" s="89" customFormat="1" ht="14.25" hidden="1">
      <c r="B61" s="99">
        <f t="shared" si="0"/>
        <v>45824</v>
      </c>
      <c r="C61" s="96"/>
      <c r="D61" s="98"/>
      <c r="E61" s="97"/>
      <c r="G61" s="96"/>
      <c r="H61" s="98"/>
      <c r="I61" s="97"/>
      <c r="K61" s="96"/>
      <c r="L61" s="98"/>
      <c r="M61" s="97"/>
      <c r="O61" s="96"/>
      <c r="P61" s="98"/>
      <c r="Q61" s="97"/>
    </row>
    <row r="62" spans="2:17" s="89" customFormat="1" ht="14.25" hidden="1">
      <c r="B62" s="99">
        <f t="shared" si="0"/>
        <v>45825</v>
      </c>
      <c r="C62" s="96"/>
      <c r="D62" s="98"/>
      <c r="E62" s="97"/>
      <c r="G62" s="96"/>
      <c r="H62" s="98"/>
      <c r="I62" s="97"/>
      <c r="K62" s="96"/>
      <c r="L62" s="98"/>
      <c r="M62" s="97"/>
      <c r="O62" s="96"/>
      <c r="P62" s="98"/>
      <c r="Q62" s="97"/>
    </row>
    <row r="63" spans="2:17" s="89" customFormat="1" ht="14.25" hidden="1">
      <c r="B63" s="99">
        <f t="shared" si="0"/>
        <v>45826</v>
      </c>
      <c r="C63" s="96"/>
      <c r="D63" s="98"/>
      <c r="E63" s="97"/>
      <c r="G63" s="96"/>
      <c r="H63" s="98"/>
      <c r="I63" s="97"/>
      <c r="K63" s="96"/>
      <c r="L63" s="98"/>
      <c r="M63" s="97"/>
      <c r="O63" s="96"/>
      <c r="P63" s="98"/>
      <c r="Q63" s="97"/>
    </row>
    <row r="64" spans="2:17" s="89" customFormat="1" ht="14.25" hidden="1">
      <c r="B64" s="95" t="str">
        <f t="shared" ref="B64" si="71">""&amp;TEXT(MIN(B59:B63),"mmm dd")&amp;" - "&amp;TEXT(MAX(B59:B63),"mmm dd")</f>
        <v>jun 12 - jun 18</v>
      </c>
      <c r="C64" s="88">
        <f t="shared" ref="C64" si="72">SUM(C59:C63)</f>
        <v>0</v>
      </c>
      <c r="D64" s="94" t="e">
        <f t="shared" ref="D64" si="73">E64/C64</f>
        <v>#DIV/0!</v>
      </c>
      <c r="E64" s="93">
        <f t="shared" ref="E64" si="74">SUM(E59:E63)</f>
        <v>0</v>
      </c>
      <c r="F64" s="104"/>
      <c r="G64" s="88">
        <f t="shared" ref="G64" si="75">SUM(G59:G63)</f>
        <v>0</v>
      </c>
      <c r="H64" s="94" t="e">
        <f t="shared" ref="H64" si="76">I64/G64</f>
        <v>#DIV/0!</v>
      </c>
      <c r="I64" s="93">
        <f t="shared" ref="I64" si="77">SUM(I59:I63)</f>
        <v>0</v>
      </c>
      <c r="J64" s="104"/>
      <c r="K64" s="88">
        <f t="shared" ref="K64" si="78">SUM(K59:K63)</f>
        <v>0</v>
      </c>
      <c r="L64" s="94" t="e">
        <f t="shared" ref="L64" si="79">M64/K64</f>
        <v>#DIV/0!</v>
      </c>
      <c r="M64" s="93">
        <f t="shared" ref="M64" si="80">SUM(M59:M63)</f>
        <v>0</v>
      </c>
      <c r="O64" s="88">
        <f t="shared" ref="O64" si="81">SUM(O59:O63)</f>
        <v>0</v>
      </c>
      <c r="P64" s="94" t="e">
        <f t="shared" ref="P64" si="82">Q64/O64</f>
        <v>#DIV/0!</v>
      </c>
      <c r="Q64" s="93">
        <f t="shared" ref="Q64" si="83">SUM(Q59:Q63)</f>
        <v>0</v>
      </c>
    </row>
    <row r="65" spans="2:17" s="89" customFormat="1" ht="14.25" hidden="1">
      <c r="B65" s="99"/>
      <c r="C65" s="96"/>
      <c r="D65" s="98"/>
      <c r="E65" s="97"/>
      <c r="H65" s="98"/>
      <c r="L65" s="98"/>
    </row>
    <row r="66" spans="2:17" s="89" customFormat="1" ht="14.25" hidden="1">
      <c r="B66" s="99">
        <f t="shared" ref="B66" si="84">WORKDAY(B63,1)</f>
        <v>45827</v>
      </c>
      <c r="C66" s="96"/>
      <c r="D66" s="98"/>
      <c r="E66" s="97"/>
      <c r="G66" s="96"/>
      <c r="H66" s="98"/>
      <c r="I66" s="97"/>
      <c r="K66" s="96"/>
      <c r="L66" s="98"/>
      <c r="M66" s="97"/>
      <c r="O66" s="96"/>
      <c r="P66" s="98"/>
      <c r="Q66" s="97"/>
    </row>
    <row r="67" spans="2:17" s="89" customFormat="1" ht="14.25" hidden="1">
      <c r="B67" s="99">
        <f t="shared" si="0"/>
        <v>45828</v>
      </c>
    </row>
    <row r="68" spans="2:17" s="89" customFormat="1" ht="14.25" hidden="1">
      <c r="B68" s="99">
        <f t="shared" si="0"/>
        <v>45831</v>
      </c>
      <c r="C68" s="96"/>
      <c r="D68" s="98"/>
      <c r="E68" s="97"/>
      <c r="G68" s="96"/>
      <c r="H68" s="98"/>
      <c r="I68" s="97"/>
      <c r="K68" s="96"/>
      <c r="L68" s="98"/>
      <c r="M68" s="97"/>
      <c r="O68" s="96"/>
      <c r="P68" s="98"/>
      <c r="Q68" s="97"/>
    </row>
    <row r="69" spans="2:17" s="89" customFormat="1" ht="14.25" hidden="1">
      <c r="B69" s="99">
        <f t="shared" si="0"/>
        <v>45832</v>
      </c>
      <c r="C69" s="96"/>
      <c r="D69" s="98"/>
      <c r="E69" s="97"/>
      <c r="G69" s="96"/>
      <c r="H69" s="98"/>
      <c r="I69" s="97"/>
      <c r="K69" s="96"/>
      <c r="L69" s="98"/>
      <c r="M69" s="97"/>
      <c r="O69" s="96"/>
      <c r="P69" s="98"/>
      <c r="Q69" s="97"/>
    </row>
    <row r="70" spans="2:17" s="89" customFormat="1" ht="14.25" hidden="1">
      <c r="B70" s="99">
        <f t="shared" si="0"/>
        <v>45833</v>
      </c>
      <c r="C70" s="96"/>
      <c r="D70" s="98"/>
      <c r="E70" s="97"/>
      <c r="G70" s="96"/>
      <c r="H70" s="98"/>
      <c r="I70" s="97"/>
      <c r="K70" s="96"/>
      <c r="L70" s="98"/>
      <c r="M70" s="97"/>
      <c r="O70" s="96"/>
      <c r="P70" s="98"/>
      <c r="Q70" s="97"/>
    </row>
    <row r="71" spans="2:17" s="8" customFormat="1" ht="14.25" hidden="1">
      <c r="B71" s="95" t="str">
        <f t="shared" ref="B71" si="85">""&amp;TEXT(MIN(B66:B70),"mmm dd")&amp;" - "&amp;TEXT(MAX(B66:B70),"mmm dd")</f>
        <v>jun 19 - jun 25</v>
      </c>
      <c r="C71" s="88">
        <f t="shared" ref="C71" si="86">SUM(C66:C70)</f>
        <v>0</v>
      </c>
      <c r="D71" s="94" t="e">
        <f t="shared" ref="D71" si="87">E71/C71</f>
        <v>#DIV/0!</v>
      </c>
      <c r="E71" s="93">
        <f t="shared" ref="E71" si="88">SUM(E66:E70)</f>
        <v>0</v>
      </c>
      <c r="F71" s="104"/>
      <c r="G71" s="88">
        <f t="shared" ref="G71" si="89">SUM(G66:G70)</f>
        <v>0</v>
      </c>
      <c r="H71" s="94" t="e">
        <f t="shared" ref="H71" si="90">I71/G71</f>
        <v>#DIV/0!</v>
      </c>
      <c r="I71" s="93">
        <f t="shared" ref="I71" si="91">SUM(I66:I70)</f>
        <v>0</v>
      </c>
      <c r="J71" s="104"/>
      <c r="K71" s="88">
        <f t="shared" ref="K71" si="92">SUM(K66:K70)</f>
        <v>0</v>
      </c>
      <c r="L71" s="94" t="e">
        <f t="shared" ref="L71" si="93">M71/K71</f>
        <v>#DIV/0!</v>
      </c>
      <c r="M71" s="93">
        <f t="shared" ref="M71" si="94">SUM(M66:M70)</f>
        <v>0</v>
      </c>
      <c r="N71" s="89"/>
      <c r="O71" s="88">
        <f t="shared" ref="O71" si="95">SUM(O66:O70)</f>
        <v>0</v>
      </c>
      <c r="P71" s="94" t="e">
        <f t="shared" ref="P71" si="96">Q71/O71</f>
        <v>#DIV/0!</v>
      </c>
      <c r="Q71" s="93">
        <f t="shared" ref="Q71" si="97">SUM(Q66:Q70)</f>
        <v>0</v>
      </c>
    </row>
    <row r="72" spans="2:17" s="89" customFormat="1" ht="14.25" hidden="1">
      <c r="B72" s="99"/>
      <c r="C72" s="96"/>
      <c r="D72" s="98"/>
      <c r="E72" s="97"/>
      <c r="H72" s="98"/>
      <c r="L72" s="98"/>
    </row>
    <row r="73" spans="2:17" s="89" customFormat="1" ht="14.25" hidden="1">
      <c r="B73" s="99">
        <f t="shared" ref="B73" si="98">WORKDAY(B70,1)</f>
        <v>45834</v>
      </c>
      <c r="C73" s="96"/>
      <c r="D73" s="98"/>
      <c r="E73" s="97"/>
      <c r="G73" s="96"/>
      <c r="H73" s="98"/>
      <c r="I73" s="97"/>
      <c r="K73" s="96"/>
      <c r="L73" s="98"/>
      <c r="M73" s="97"/>
      <c r="O73" s="96"/>
      <c r="P73" s="98"/>
      <c r="Q73" s="97"/>
    </row>
    <row r="74" spans="2:17" s="89" customFormat="1" ht="14.25" hidden="1">
      <c r="B74" s="99">
        <f t="shared" si="0"/>
        <v>45835</v>
      </c>
    </row>
    <row r="75" spans="2:17" s="89" customFormat="1" ht="14.25" hidden="1">
      <c r="B75" s="99">
        <f t="shared" si="0"/>
        <v>45838</v>
      </c>
      <c r="C75" s="96"/>
      <c r="D75" s="98"/>
      <c r="E75" s="97"/>
      <c r="G75" s="96"/>
      <c r="H75" s="98"/>
      <c r="I75" s="97"/>
      <c r="K75" s="96"/>
      <c r="L75" s="98"/>
      <c r="M75" s="97"/>
      <c r="O75" s="96"/>
      <c r="P75" s="98"/>
      <c r="Q75" s="97"/>
    </row>
    <row r="76" spans="2:17" s="89" customFormat="1" ht="14.25" hidden="1">
      <c r="B76" s="99">
        <f t="shared" si="0"/>
        <v>45839</v>
      </c>
      <c r="C76" s="96"/>
      <c r="D76" s="98"/>
      <c r="E76" s="97"/>
      <c r="G76" s="96"/>
      <c r="H76" s="98"/>
      <c r="I76" s="97"/>
      <c r="K76" s="96"/>
      <c r="L76" s="98"/>
      <c r="M76" s="97"/>
      <c r="O76" s="96"/>
      <c r="P76" s="98"/>
      <c r="Q76" s="97"/>
    </row>
    <row r="77" spans="2:17" s="89" customFormat="1" ht="14.25" hidden="1">
      <c r="B77" s="99">
        <f t="shared" si="0"/>
        <v>45840</v>
      </c>
      <c r="C77" s="96"/>
      <c r="D77" s="98"/>
      <c r="E77" s="97"/>
      <c r="G77" s="96"/>
      <c r="H77" s="98"/>
      <c r="I77" s="97"/>
      <c r="K77" s="96"/>
      <c r="L77" s="98"/>
      <c r="M77" s="97"/>
      <c r="O77" s="96"/>
      <c r="P77" s="98"/>
      <c r="Q77" s="97"/>
    </row>
    <row r="78" spans="2:17" s="89" customFormat="1" ht="14.25" hidden="1">
      <c r="B78" s="95" t="str">
        <f t="shared" ref="B78" si="99">""&amp;TEXT(MIN(B73:B77),"mmm dd")&amp;" - "&amp;TEXT(MAX(B73:B77),"mmm dd")</f>
        <v>jun 26 - jul 02</v>
      </c>
      <c r="C78" s="88">
        <f t="shared" ref="C78" si="100">SUM(C73:C77)</f>
        <v>0</v>
      </c>
      <c r="D78" s="94" t="e">
        <f t="shared" ref="D78" si="101">E78/C78</f>
        <v>#DIV/0!</v>
      </c>
      <c r="E78" s="93">
        <f t="shared" ref="E78" si="102">SUM(E73:E77)</f>
        <v>0</v>
      </c>
      <c r="F78" s="104"/>
      <c r="G78" s="88">
        <f t="shared" ref="G78" si="103">SUM(G73:G77)</f>
        <v>0</v>
      </c>
      <c r="H78" s="94" t="e">
        <f t="shared" ref="H78" si="104">I78/G78</f>
        <v>#DIV/0!</v>
      </c>
      <c r="I78" s="93">
        <f t="shared" ref="I78" si="105">SUM(I73:I77)</f>
        <v>0</v>
      </c>
      <c r="J78" s="104"/>
      <c r="K78" s="88">
        <f t="shared" ref="K78" si="106">SUM(K73:K77)</f>
        <v>0</v>
      </c>
      <c r="L78" s="94" t="e">
        <f t="shared" ref="L78" si="107">M78/K78</f>
        <v>#DIV/0!</v>
      </c>
      <c r="M78" s="93">
        <f t="shared" ref="M78" si="108">SUM(M73:M77)</f>
        <v>0</v>
      </c>
      <c r="O78" s="88">
        <f t="shared" ref="O78" si="109">SUM(O73:O77)</f>
        <v>0</v>
      </c>
      <c r="P78" s="94" t="e">
        <f t="shared" ref="P78" si="110">Q78/O78</f>
        <v>#DIV/0!</v>
      </c>
      <c r="Q78" s="93">
        <f t="shared" ref="Q78" si="111">SUM(Q73:Q77)</f>
        <v>0</v>
      </c>
    </row>
    <row r="79" spans="2:17" s="89" customFormat="1" ht="14.25" hidden="1">
      <c r="B79" s="99"/>
      <c r="C79" s="96"/>
      <c r="D79" s="98"/>
      <c r="E79" s="97"/>
      <c r="H79" s="98"/>
      <c r="L79" s="98"/>
    </row>
    <row r="80" spans="2:17" s="89" customFormat="1" ht="14.25" hidden="1">
      <c r="B80" s="99">
        <f t="shared" ref="B80" si="112">WORKDAY(B77,1)</f>
        <v>45841</v>
      </c>
      <c r="C80" s="96"/>
      <c r="D80" s="98"/>
      <c r="E80" s="97"/>
      <c r="G80" s="96"/>
      <c r="H80" s="98"/>
      <c r="I80" s="97"/>
      <c r="K80" s="96"/>
      <c r="L80" s="98"/>
      <c r="M80" s="97"/>
      <c r="O80" s="96"/>
      <c r="P80" s="98"/>
      <c r="Q80" s="97"/>
    </row>
    <row r="81" spans="2:17" s="89" customFormat="1" ht="14.25" hidden="1">
      <c r="B81" s="99">
        <f t="shared" si="0"/>
        <v>45842</v>
      </c>
    </row>
    <row r="82" spans="2:17" s="89" customFormat="1" ht="14.25" hidden="1">
      <c r="B82" s="99">
        <f t="shared" si="0"/>
        <v>45845</v>
      </c>
      <c r="C82" s="96"/>
      <c r="D82" s="98"/>
      <c r="E82" s="97"/>
      <c r="G82" s="96"/>
      <c r="H82" s="98"/>
      <c r="I82" s="97"/>
      <c r="K82" s="96"/>
      <c r="L82" s="98"/>
      <c r="M82" s="97"/>
      <c r="O82" s="96"/>
      <c r="P82" s="98"/>
      <c r="Q82" s="97"/>
    </row>
    <row r="83" spans="2:17" s="89" customFormat="1" ht="14.25" hidden="1">
      <c r="B83" s="99">
        <f t="shared" si="0"/>
        <v>45846</v>
      </c>
      <c r="C83" s="96"/>
      <c r="D83" s="98"/>
      <c r="E83" s="97"/>
      <c r="G83" s="96"/>
      <c r="H83" s="98"/>
      <c r="I83" s="97"/>
      <c r="K83" s="96"/>
      <c r="L83" s="98"/>
      <c r="M83" s="97"/>
      <c r="O83" s="96"/>
      <c r="P83" s="98"/>
      <c r="Q83" s="97"/>
    </row>
    <row r="84" spans="2:17" s="89" customFormat="1" ht="14.25" hidden="1">
      <c r="B84" s="99">
        <f t="shared" si="0"/>
        <v>45847</v>
      </c>
      <c r="C84" s="96"/>
      <c r="D84" s="98"/>
      <c r="E84" s="97"/>
      <c r="G84" s="96"/>
      <c r="H84" s="98"/>
      <c r="I84" s="97"/>
      <c r="K84" s="96"/>
      <c r="L84" s="98"/>
      <c r="M84" s="97"/>
      <c r="O84" s="96"/>
      <c r="P84" s="98"/>
      <c r="Q84" s="97"/>
    </row>
    <row r="85" spans="2:17" s="89" customFormat="1" ht="14.25" hidden="1">
      <c r="B85" s="95" t="str">
        <f t="shared" ref="B85" si="113">""&amp;TEXT(MIN(B80:B84),"mmm dd")&amp;" - "&amp;TEXT(MAX(B80:B84),"mmm dd")</f>
        <v>jul 03 - jul 09</v>
      </c>
      <c r="C85" s="88">
        <f t="shared" ref="C85" si="114">SUM(C80:C84)</f>
        <v>0</v>
      </c>
      <c r="D85" s="94" t="e">
        <f t="shared" ref="D85" si="115">E85/C85</f>
        <v>#DIV/0!</v>
      </c>
      <c r="E85" s="93">
        <f t="shared" ref="E85" si="116">SUM(E80:E84)</f>
        <v>0</v>
      </c>
      <c r="F85" s="104"/>
      <c r="G85" s="88">
        <f t="shared" ref="G85" si="117">SUM(G80:G84)</f>
        <v>0</v>
      </c>
      <c r="H85" s="94" t="e">
        <f t="shared" ref="H85" si="118">I85/G85</f>
        <v>#DIV/0!</v>
      </c>
      <c r="I85" s="93">
        <f t="shared" ref="I85" si="119">SUM(I80:I84)</f>
        <v>0</v>
      </c>
      <c r="J85" s="104"/>
      <c r="K85" s="88">
        <f t="shared" ref="K85" si="120">SUM(K80:K84)</f>
        <v>0</v>
      </c>
      <c r="L85" s="94" t="e">
        <f t="shared" ref="L85" si="121">M85/K85</f>
        <v>#DIV/0!</v>
      </c>
      <c r="M85" s="93">
        <f t="shared" ref="M85" si="122">SUM(M80:M84)</f>
        <v>0</v>
      </c>
      <c r="O85" s="88">
        <f t="shared" ref="O85" si="123">SUM(O80:O84)</f>
        <v>0</v>
      </c>
      <c r="P85" s="94" t="e">
        <f t="shared" ref="P85" si="124">Q85/O85</f>
        <v>#DIV/0!</v>
      </c>
      <c r="Q85" s="93">
        <f t="shared" ref="Q85" si="125">SUM(Q80:Q84)</f>
        <v>0</v>
      </c>
    </row>
    <row r="86" spans="2:17" s="89" customFormat="1" ht="14.25" hidden="1">
      <c r="B86" s="99"/>
      <c r="C86" s="96"/>
      <c r="D86" s="98"/>
      <c r="E86" s="97"/>
      <c r="H86" s="98"/>
      <c r="L86" s="98"/>
    </row>
    <row r="87" spans="2:17" s="89" customFormat="1" ht="14.25" hidden="1">
      <c r="B87" s="99">
        <f t="shared" ref="B87" si="126">WORKDAY(B84,1)</f>
        <v>45848</v>
      </c>
      <c r="C87" s="96"/>
      <c r="D87" s="98"/>
      <c r="E87" s="97"/>
      <c r="G87" s="96"/>
      <c r="H87" s="98"/>
      <c r="I87" s="97"/>
      <c r="K87" s="96"/>
      <c r="L87" s="98"/>
      <c r="M87" s="97"/>
      <c r="O87" s="96"/>
      <c r="P87" s="98"/>
      <c r="Q87" s="97"/>
    </row>
    <row r="88" spans="2:17" s="89" customFormat="1" ht="14.25" hidden="1">
      <c r="B88" s="99">
        <f t="shared" si="0"/>
        <v>45849</v>
      </c>
    </row>
    <row r="89" spans="2:17" s="89" customFormat="1" ht="14.25" hidden="1">
      <c r="B89" s="99">
        <f t="shared" si="0"/>
        <v>45852</v>
      </c>
      <c r="C89" s="96"/>
      <c r="D89" s="98"/>
      <c r="E89" s="97"/>
      <c r="G89" s="96"/>
      <c r="H89" s="98"/>
      <c r="I89" s="97"/>
      <c r="K89" s="96"/>
      <c r="L89" s="98"/>
      <c r="M89" s="97"/>
      <c r="O89" s="96"/>
      <c r="P89" s="98"/>
      <c r="Q89" s="97"/>
    </row>
    <row r="90" spans="2:17" s="89" customFormat="1" ht="14.25" hidden="1">
      <c r="B90" s="99">
        <f t="shared" si="0"/>
        <v>45853</v>
      </c>
      <c r="C90" s="96"/>
      <c r="D90" s="98"/>
      <c r="E90" s="97"/>
      <c r="G90" s="96"/>
      <c r="H90" s="98"/>
      <c r="I90" s="97"/>
      <c r="K90" s="96"/>
      <c r="L90" s="98"/>
      <c r="M90" s="97"/>
      <c r="O90" s="96"/>
      <c r="P90" s="98"/>
      <c r="Q90" s="97"/>
    </row>
    <row r="91" spans="2:17" s="89" customFormat="1" ht="14.25" hidden="1">
      <c r="B91" s="99">
        <f t="shared" si="0"/>
        <v>45854</v>
      </c>
      <c r="C91" s="96"/>
      <c r="D91" s="98"/>
      <c r="E91" s="97"/>
      <c r="G91" s="96"/>
      <c r="H91" s="98"/>
      <c r="I91" s="97"/>
      <c r="K91" s="96"/>
      <c r="L91" s="98"/>
      <c r="M91" s="97"/>
      <c r="O91" s="96"/>
      <c r="P91" s="98"/>
      <c r="Q91" s="97"/>
    </row>
    <row r="92" spans="2:17" s="89" customFormat="1" ht="14.25" hidden="1">
      <c r="B92" s="95" t="str">
        <f t="shared" ref="B92" si="127">""&amp;TEXT(MIN(B87:B91),"mmm dd")&amp;" - "&amp;TEXT(MAX(B87:B91),"mmm dd")</f>
        <v>jul 10 - jul 16</v>
      </c>
      <c r="C92" s="88">
        <f t="shared" ref="C92" si="128">SUM(C87:C91)</f>
        <v>0</v>
      </c>
      <c r="D92" s="94" t="e">
        <f t="shared" ref="D92" si="129">E92/C92</f>
        <v>#DIV/0!</v>
      </c>
      <c r="E92" s="93">
        <f t="shared" ref="E92" si="130">SUM(E87:E91)</f>
        <v>0</v>
      </c>
      <c r="F92" s="104"/>
      <c r="G92" s="88">
        <f t="shared" ref="G92" si="131">SUM(G87:G91)</f>
        <v>0</v>
      </c>
      <c r="H92" s="94" t="e">
        <f t="shared" ref="H92" si="132">I92/G92</f>
        <v>#DIV/0!</v>
      </c>
      <c r="I92" s="93">
        <f t="shared" ref="I92" si="133">SUM(I87:I91)</f>
        <v>0</v>
      </c>
      <c r="J92" s="104"/>
      <c r="K92" s="88">
        <f t="shared" ref="K92" si="134">SUM(K87:K91)</f>
        <v>0</v>
      </c>
      <c r="L92" s="94" t="e">
        <f t="shared" ref="L92" si="135">M92/K92</f>
        <v>#DIV/0!</v>
      </c>
      <c r="M92" s="93">
        <f t="shared" ref="M92" si="136">SUM(M87:M91)</f>
        <v>0</v>
      </c>
      <c r="O92" s="88">
        <f t="shared" ref="O92" si="137">SUM(O87:O91)</f>
        <v>0</v>
      </c>
      <c r="P92" s="94" t="e">
        <f t="shared" ref="P92" si="138">Q92/O92</f>
        <v>#DIV/0!</v>
      </c>
      <c r="Q92" s="93">
        <f t="shared" ref="Q92" si="139">SUM(Q87:Q91)</f>
        <v>0</v>
      </c>
    </row>
    <row r="93" spans="2:17" s="89" customFormat="1" ht="14.25" hidden="1">
      <c r="B93" s="99"/>
      <c r="C93" s="96"/>
      <c r="D93" s="98"/>
      <c r="E93" s="97"/>
      <c r="H93" s="98"/>
      <c r="L93" s="98"/>
    </row>
    <row r="94" spans="2:17" s="89" customFormat="1" ht="14.25" hidden="1">
      <c r="B94" s="99">
        <f t="shared" ref="B94" si="140">WORKDAY(B91,1)</f>
        <v>45855</v>
      </c>
      <c r="C94" s="96"/>
      <c r="D94" s="98"/>
      <c r="E94" s="97"/>
      <c r="G94" s="96"/>
      <c r="H94" s="98"/>
      <c r="I94" s="97"/>
      <c r="K94" s="96"/>
      <c r="L94" s="98"/>
      <c r="M94" s="97"/>
      <c r="O94" s="96"/>
      <c r="P94" s="98"/>
      <c r="Q94" s="97"/>
    </row>
    <row r="95" spans="2:17" s="89" customFormat="1" ht="14.25" hidden="1">
      <c r="B95" s="99">
        <f t="shared" si="0"/>
        <v>45856</v>
      </c>
    </row>
    <row r="96" spans="2:17" s="89" customFormat="1" ht="14.25" hidden="1">
      <c r="B96" s="99">
        <f t="shared" si="0"/>
        <v>45859</v>
      </c>
      <c r="C96" s="96"/>
      <c r="D96" s="98"/>
      <c r="E96" s="97"/>
      <c r="G96" s="96"/>
      <c r="H96" s="98"/>
      <c r="I96" s="97"/>
      <c r="K96" s="96"/>
      <c r="L96" s="98"/>
      <c r="M96" s="97"/>
      <c r="O96" s="96"/>
      <c r="P96" s="98"/>
      <c r="Q96" s="97"/>
    </row>
    <row r="97" spans="2:17" s="89" customFormat="1" ht="14.25" hidden="1">
      <c r="B97" s="99">
        <f t="shared" si="0"/>
        <v>45860</v>
      </c>
      <c r="C97" s="96"/>
      <c r="D97" s="98"/>
      <c r="E97" s="97"/>
      <c r="G97" s="96"/>
      <c r="H97" s="98"/>
      <c r="I97" s="97"/>
      <c r="K97" s="96"/>
      <c r="L97" s="98"/>
      <c r="M97" s="97"/>
      <c r="O97" s="96"/>
      <c r="P97" s="98"/>
      <c r="Q97" s="97"/>
    </row>
    <row r="98" spans="2:17" s="89" customFormat="1" ht="14.25" hidden="1">
      <c r="B98" s="99">
        <f t="shared" si="0"/>
        <v>45861</v>
      </c>
      <c r="C98" s="96"/>
      <c r="D98" s="98"/>
      <c r="E98" s="97"/>
      <c r="G98" s="96"/>
      <c r="H98" s="98"/>
      <c r="I98" s="97"/>
      <c r="K98" s="96"/>
      <c r="L98" s="98"/>
      <c r="M98" s="97"/>
      <c r="O98" s="96"/>
      <c r="P98" s="98"/>
      <c r="Q98" s="97"/>
    </row>
    <row r="99" spans="2:17" s="89" customFormat="1" ht="14.25" hidden="1">
      <c r="B99" s="95" t="str">
        <f t="shared" ref="B99" si="141">""&amp;TEXT(MIN(B94:B98),"mmm dd")&amp;" - "&amp;TEXT(MAX(B94:B98),"mmm dd")</f>
        <v>jul 17 - jul 23</v>
      </c>
      <c r="C99" s="88">
        <f t="shared" ref="C99" si="142">SUM(C94:C98)</f>
        <v>0</v>
      </c>
      <c r="D99" s="94" t="e">
        <f t="shared" ref="D99" si="143">E99/C99</f>
        <v>#DIV/0!</v>
      </c>
      <c r="E99" s="93">
        <f t="shared" ref="E99" si="144">SUM(E94:E98)</f>
        <v>0</v>
      </c>
      <c r="F99" s="104"/>
      <c r="G99" s="88">
        <f t="shared" ref="G99" si="145">SUM(G94:G98)</f>
        <v>0</v>
      </c>
      <c r="H99" s="94" t="e">
        <f t="shared" ref="H99" si="146">I99/G99</f>
        <v>#DIV/0!</v>
      </c>
      <c r="I99" s="93">
        <f t="shared" ref="I99" si="147">SUM(I94:I98)</f>
        <v>0</v>
      </c>
      <c r="J99" s="104"/>
      <c r="K99" s="88">
        <f t="shared" ref="K99" si="148">SUM(K94:K98)</f>
        <v>0</v>
      </c>
      <c r="L99" s="94" t="e">
        <f t="shared" ref="L99" si="149">M99/K99</f>
        <v>#DIV/0!</v>
      </c>
      <c r="M99" s="93">
        <f t="shared" ref="M99" si="150">SUM(M94:M98)</f>
        <v>0</v>
      </c>
      <c r="O99" s="88">
        <f t="shared" ref="O99" si="151">SUM(O94:O98)</f>
        <v>0</v>
      </c>
      <c r="P99" s="94" t="e">
        <f t="shared" ref="P99" si="152">Q99/O99</f>
        <v>#DIV/0!</v>
      </c>
      <c r="Q99" s="93">
        <f t="shared" ref="Q99" si="153">SUM(Q94:Q98)</f>
        <v>0</v>
      </c>
    </row>
    <row r="100" spans="2:17" s="89" customFormat="1" ht="14.25" hidden="1">
      <c r="B100" s="99"/>
      <c r="C100" s="96"/>
      <c r="D100" s="98"/>
      <c r="E100" s="97"/>
      <c r="H100" s="98"/>
      <c r="L100" s="98"/>
    </row>
    <row r="101" spans="2:17" s="89" customFormat="1" ht="14.25" hidden="1">
      <c r="B101" s="99">
        <f t="shared" ref="B101" si="154">WORKDAY(B98,1)</f>
        <v>45862</v>
      </c>
      <c r="C101" s="96"/>
      <c r="D101" s="98"/>
      <c r="E101" s="97"/>
      <c r="G101" s="96"/>
      <c r="H101" s="98"/>
      <c r="I101" s="97"/>
      <c r="K101" s="96"/>
      <c r="L101" s="98"/>
      <c r="M101" s="97"/>
      <c r="O101" s="96"/>
      <c r="P101" s="98"/>
      <c r="Q101" s="97"/>
    </row>
    <row r="102" spans="2:17" s="89" customFormat="1" ht="14.25" hidden="1">
      <c r="B102" s="99">
        <f t="shared" si="0"/>
        <v>45863</v>
      </c>
    </row>
    <row r="103" spans="2:17" s="89" customFormat="1" ht="14.25" hidden="1">
      <c r="B103" s="99">
        <f t="shared" si="0"/>
        <v>45866</v>
      </c>
      <c r="C103" s="96"/>
      <c r="D103" s="98"/>
      <c r="E103" s="97"/>
      <c r="G103" s="96"/>
      <c r="H103" s="98"/>
      <c r="I103" s="97"/>
      <c r="K103" s="96"/>
      <c r="L103" s="98"/>
      <c r="M103" s="97"/>
      <c r="O103" s="96"/>
      <c r="P103" s="98"/>
      <c r="Q103" s="97"/>
    </row>
    <row r="104" spans="2:17" s="89" customFormat="1" ht="14.25" hidden="1">
      <c r="B104" s="99">
        <f t="shared" si="0"/>
        <v>45867</v>
      </c>
      <c r="C104" s="96"/>
      <c r="D104" s="98"/>
      <c r="E104" s="97"/>
      <c r="G104" s="96"/>
      <c r="H104" s="98"/>
      <c r="I104" s="97"/>
      <c r="K104" s="96"/>
      <c r="L104" s="98"/>
      <c r="M104" s="97"/>
      <c r="O104" s="96"/>
      <c r="P104" s="98"/>
      <c r="Q104" s="97"/>
    </row>
    <row r="105" spans="2:17" s="89" customFormat="1" ht="14.25" hidden="1">
      <c r="B105" s="99">
        <f t="shared" si="0"/>
        <v>45868</v>
      </c>
      <c r="C105" s="96"/>
      <c r="D105" s="98"/>
      <c r="E105" s="97"/>
      <c r="G105" s="96"/>
      <c r="H105" s="98"/>
      <c r="I105" s="97"/>
      <c r="K105" s="96"/>
      <c r="L105" s="98"/>
      <c r="M105" s="97"/>
      <c r="O105" s="96"/>
      <c r="P105" s="98"/>
      <c r="Q105" s="97"/>
    </row>
    <row r="106" spans="2:17" s="89" customFormat="1" ht="14.25" hidden="1">
      <c r="B106" s="95" t="str">
        <f t="shared" ref="B106" si="155">""&amp;TEXT(MIN(B101:B105),"mmm dd")&amp;" - "&amp;TEXT(MAX(B101:B105),"mmm dd")</f>
        <v>jul 24 - jul 30</v>
      </c>
      <c r="C106" s="88">
        <f t="shared" ref="C106" si="156">SUM(C101:C105)</f>
        <v>0</v>
      </c>
      <c r="D106" s="94" t="e">
        <f t="shared" ref="D106" si="157">E106/C106</f>
        <v>#DIV/0!</v>
      </c>
      <c r="E106" s="93">
        <f t="shared" ref="E106" si="158">SUM(E101:E105)</f>
        <v>0</v>
      </c>
      <c r="F106" s="104"/>
      <c r="G106" s="88">
        <f t="shared" ref="G106" si="159">SUM(G101:G105)</f>
        <v>0</v>
      </c>
      <c r="H106" s="94" t="e">
        <f t="shared" ref="H106" si="160">I106/G106</f>
        <v>#DIV/0!</v>
      </c>
      <c r="I106" s="93">
        <f t="shared" ref="I106" si="161">SUM(I101:I105)</f>
        <v>0</v>
      </c>
      <c r="J106" s="104"/>
      <c r="K106" s="88">
        <f t="shared" ref="K106" si="162">SUM(K101:K105)</f>
        <v>0</v>
      </c>
      <c r="L106" s="94" t="e">
        <f t="shared" ref="L106" si="163">M106/K106</f>
        <v>#DIV/0!</v>
      </c>
      <c r="M106" s="93">
        <f t="shared" ref="M106" si="164">SUM(M101:M105)</f>
        <v>0</v>
      </c>
      <c r="O106" s="88">
        <f t="shared" ref="O106" si="165">SUM(O101:O105)</f>
        <v>0</v>
      </c>
      <c r="P106" s="94" t="e">
        <f t="shared" ref="P106" si="166">Q106/O106</f>
        <v>#DIV/0!</v>
      </c>
      <c r="Q106" s="93">
        <f t="shared" ref="Q106" si="167">SUM(Q101:Q105)</f>
        <v>0</v>
      </c>
    </row>
    <row r="107" spans="2:17" s="89" customFormat="1" ht="14.25" hidden="1">
      <c r="B107" s="99"/>
      <c r="C107" s="96"/>
      <c r="D107" s="98"/>
      <c r="E107" s="97"/>
      <c r="H107" s="98"/>
      <c r="L107" s="98"/>
    </row>
    <row r="108" spans="2:17" s="89" customFormat="1" ht="14.25" hidden="1">
      <c r="B108" s="99">
        <f t="shared" ref="B108" si="168">WORKDAY(B105,1)</f>
        <v>45869</v>
      </c>
      <c r="C108" s="96"/>
      <c r="D108" s="98"/>
      <c r="E108" s="97"/>
      <c r="G108" s="96"/>
      <c r="H108" s="98"/>
      <c r="I108" s="97"/>
      <c r="K108" s="96"/>
      <c r="L108" s="98"/>
      <c r="M108" s="97"/>
      <c r="O108" s="96"/>
      <c r="P108" s="98"/>
      <c r="Q108" s="97"/>
    </row>
    <row r="109" spans="2:17" s="89" customFormat="1" ht="14.25" hidden="1">
      <c r="B109" s="99">
        <f t="shared" ref="B109:B172" si="169">WORKDAY(B108,1)</f>
        <v>45870</v>
      </c>
    </row>
    <row r="110" spans="2:17" s="89" customFormat="1" ht="14.25" hidden="1">
      <c r="B110" s="99">
        <f t="shared" si="169"/>
        <v>45873</v>
      </c>
      <c r="C110" s="96"/>
      <c r="D110" s="98"/>
      <c r="E110" s="97"/>
      <c r="G110" s="96"/>
      <c r="H110" s="98"/>
      <c r="I110" s="97"/>
      <c r="K110" s="96"/>
      <c r="L110" s="98"/>
      <c r="M110" s="97"/>
      <c r="O110" s="96"/>
      <c r="P110" s="98"/>
      <c r="Q110" s="97"/>
    </row>
    <row r="111" spans="2:17" s="89" customFormat="1" ht="14.25" hidden="1">
      <c r="B111" s="99">
        <f t="shared" si="169"/>
        <v>45874</v>
      </c>
      <c r="C111" s="96"/>
      <c r="D111" s="98"/>
      <c r="E111" s="97"/>
      <c r="G111" s="96"/>
      <c r="H111" s="98"/>
      <c r="I111" s="97"/>
      <c r="K111" s="96"/>
      <c r="L111" s="98"/>
      <c r="M111" s="97"/>
      <c r="O111" s="96"/>
      <c r="P111" s="98"/>
      <c r="Q111" s="97"/>
    </row>
    <row r="112" spans="2:17" s="89" customFormat="1" ht="14.25" hidden="1">
      <c r="B112" s="99">
        <f t="shared" si="169"/>
        <v>45875</v>
      </c>
      <c r="C112" s="96"/>
      <c r="D112" s="98"/>
      <c r="E112" s="97"/>
      <c r="G112" s="96"/>
      <c r="H112" s="98"/>
      <c r="I112" s="97"/>
      <c r="K112" s="96"/>
      <c r="L112" s="98"/>
      <c r="M112" s="97"/>
      <c r="O112" s="96"/>
      <c r="P112" s="98"/>
      <c r="Q112" s="97"/>
    </row>
    <row r="113" spans="2:17" s="89" customFormat="1" ht="14.25" hidden="1">
      <c r="B113" s="95" t="str">
        <f t="shared" ref="B113" si="170">""&amp;TEXT(MIN(B108:B112),"mmm dd")&amp;" - "&amp;TEXT(MAX(B108:B112),"mmm dd")</f>
        <v>jul 31 - aug 06</v>
      </c>
      <c r="C113" s="88">
        <f t="shared" ref="C113" si="171">SUM(C108:C112)</f>
        <v>0</v>
      </c>
      <c r="D113" s="94" t="e">
        <f t="shared" ref="D113" si="172">E113/C113</f>
        <v>#DIV/0!</v>
      </c>
      <c r="E113" s="93">
        <f t="shared" ref="E113" si="173">SUM(E108:E112)</f>
        <v>0</v>
      </c>
      <c r="F113" s="104"/>
      <c r="G113" s="88">
        <f t="shared" ref="G113" si="174">SUM(G108:G112)</f>
        <v>0</v>
      </c>
      <c r="H113" s="94" t="e">
        <f t="shared" ref="H113" si="175">I113/G113</f>
        <v>#DIV/0!</v>
      </c>
      <c r="I113" s="93">
        <f t="shared" ref="I113" si="176">SUM(I108:I112)</f>
        <v>0</v>
      </c>
      <c r="J113" s="104"/>
      <c r="K113" s="88">
        <f t="shared" ref="K113" si="177">SUM(K108:K112)</f>
        <v>0</v>
      </c>
      <c r="L113" s="94" t="e">
        <f t="shared" ref="L113" si="178">M113/K113</f>
        <v>#DIV/0!</v>
      </c>
      <c r="M113" s="93">
        <f t="shared" ref="M113" si="179">SUM(M108:M112)</f>
        <v>0</v>
      </c>
      <c r="O113" s="88">
        <f t="shared" ref="O113" si="180">SUM(O108:O112)</f>
        <v>0</v>
      </c>
      <c r="P113" s="94" t="e">
        <f t="shared" ref="P113" si="181">Q113/O113</f>
        <v>#DIV/0!</v>
      </c>
      <c r="Q113" s="93">
        <f t="shared" ref="Q113" si="182">SUM(Q108:Q112)</f>
        <v>0</v>
      </c>
    </row>
    <row r="114" spans="2:17" s="89" customFormat="1" ht="14.25" hidden="1">
      <c r="B114" s="99"/>
      <c r="C114" s="96"/>
      <c r="D114" s="98"/>
      <c r="E114" s="97"/>
      <c r="H114" s="98"/>
      <c r="L114" s="98"/>
    </row>
    <row r="115" spans="2:17" s="89" customFormat="1" ht="14.25" hidden="1">
      <c r="B115" s="99">
        <f t="shared" ref="B115" si="183">WORKDAY(B112,1)</f>
        <v>45876</v>
      </c>
      <c r="C115" s="96"/>
      <c r="D115" s="98"/>
      <c r="E115" s="97"/>
      <c r="G115" s="96"/>
      <c r="H115" s="98"/>
      <c r="I115" s="97"/>
      <c r="K115" s="96"/>
      <c r="L115" s="98"/>
      <c r="M115" s="97"/>
      <c r="O115" s="96"/>
      <c r="P115" s="98"/>
      <c r="Q115" s="97"/>
    </row>
    <row r="116" spans="2:17" s="89" customFormat="1" ht="14.25" hidden="1">
      <c r="B116" s="99">
        <f t="shared" si="169"/>
        <v>45877</v>
      </c>
    </row>
    <row r="117" spans="2:17" s="89" customFormat="1" ht="14.25" hidden="1">
      <c r="B117" s="99">
        <f t="shared" si="169"/>
        <v>45880</v>
      </c>
      <c r="C117" s="96"/>
      <c r="D117" s="98"/>
      <c r="E117" s="97"/>
      <c r="G117" s="96"/>
      <c r="H117" s="98"/>
      <c r="I117" s="97"/>
      <c r="K117" s="96"/>
      <c r="L117" s="98"/>
      <c r="M117" s="97"/>
      <c r="O117" s="96"/>
      <c r="P117" s="98"/>
      <c r="Q117" s="97"/>
    </row>
    <row r="118" spans="2:17" s="89" customFormat="1" ht="14.25" hidden="1">
      <c r="B118" s="99">
        <f t="shared" si="169"/>
        <v>45881</v>
      </c>
      <c r="C118" s="96"/>
      <c r="D118" s="98"/>
      <c r="E118" s="97"/>
      <c r="G118" s="96"/>
      <c r="H118" s="98"/>
      <c r="I118" s="97"/>
      <c r="K118" s="96"/>
      <c r="L118" s="98"/>
      <c r="M118" s="97"/>
      <c r="O118" s="96"/>
      <c r="P118" s="98"/>
      <c r="Q118" s="97"/>
    </row>
    <row r="119" spans="2:17" s="89" customFormat="1" ht="14.25" hidden="1">
      <c r="B119" s="99">
        <f t="shared" si="169"/>
        <v>45882</v>
      </c>
      <c r="C119" s="96"/>
      <c r="D119" s="98"/>
      <c r="E119" s="97"/>
      <c r="G119" s="96"/>
      <c r="H119" s="98"/>
      <c r="I119" s="97"/>
      <c r="K119" s="96"/>
      <c r="L119" s="98"/>
      <c r="M119" s="97"/>
      <c r="O119" s="96"/>
      <c r="P119" s="98"/>
      <c r="Q119" s="97"/>
    </row>
    <row r="120" spans="2:17" s="89" customFormat="1" ht="14.25" hidden="1">
      <c r="B120" s="95" t="str">
        <f t="shared" ref="B120" si="184">""&amp;TEXT(MIN(B115:B119),"mmm dd")&amp;" - "&amp;TEXT(MAX(B115:B119),"mmm dd")</f>
        <v>aug 07 - aug 13</v>
      </c>
      <c r="C120" s="88">
        <f t="shared" ref="C120" si="185">SUM(C115:C119)</f>
        <v>0</v>
      </c>
      <c r="D120" s="94" t="e">
        <f t="shared" ref="D120" si="186">E120/C120</f>
        <v>#DIV/0!</v>
      </c>
      <c r="E120" s="93">
        <f t="shared" ref="E120" si="187">SUM(E115:E119)</f>
        <v>0</v>
      </c>
      <c r="F120" s="104"/>
      <c r="G120" s="88">
        <f t="shared" ref="G120" si="188">SUM(G115:G119)</f>
        <v>0</v>
      </c>
      <c r="H120" s="94" t="e">
        <f t="shared" ref="H120" si="189">I120/G120</f>
        <v>#DIV/0!</v>
      </c>
      <c r="I120" s="93">
        <f t="shared" ref="I120" si="190">SUM(I115:I119)</f>
        <v>0</v>
      </c>
      <c r="J120" s="104"/>
      <c r="K120" s="88">
        <f t="shared" ref="K120" si="191">SUM(K115:K119)</f>
        <v>0</v>
      </c>
      <c r="L120" s="94" t="e">
        <f t="shared" ref="L120" si="192">M120/K120</f>
        <v>#DIV/0!</v>
      </c>
      <c r="M120" s="93">
        <f t="shared" ref="M120" si="193">SUM(M115:M119)</f>
        <v>0</v>
      </c>
      <c r="O120" s="88">
        <f t="shared" ref="O120" si="194">SUM(O115:O119)</f>
        <v>0</v>
      </c>
      <c r="P120" s="94" t="e">
        <f t="shared" ref="P120" si="195">Q120/O120</f>
        <v>#DIV/0!</v>
      </c>
      <c r="Q120" s="93">
        <f t="shared" ref="Q120" si="196">SUM(Q115:Q119)</f>
        <v>0</v>
      </c>
    </row>
    <row r="121" spans="2:17" s="89" customFormat="1" ht="14.25" hidden="1">
      <c r="B121" s="99"/>
      <c r="C121" s="96"/>
      <c r="D121" s="98"/>
      <c r="E121" s="97"/>
      <c r="H121" s="98"/>
      <c r="L121" s="98"/>
    </row>
    <row r="122" spans="2:17" s="89" customFormat="1" ht="14.25" hidden="1">
      <c r="B122" s="99">
        <f t="shared" ref="B122" si="197">WORKDAY(B119,1)</f>
        <v>45883</v>
      </c>
      <c r="C122" s="96"/>
      <c r="D122" s="98"/>
      <c r="E122" s="97"/>
      <c r="G122" s="96"/>
      <c r="H122" s="98"/>
      <c r="I122" s="97"/>
      <c r="K122" s="96"/>
      <c r="L122" s="98"/>
      <c r="M122" s="97"/>
      <c r="O122" s="96"/>
      <c r="P122" s="98"/>
      <c r="Q122" s="97"/>
    </row>
    <row r="123" spans="2:17" s="89" customFormat="1" ht="14.25" hidden="1">
      <c r="B123" s="99">
        <f t="shared" si="169"/>
        <v>45884</v>
      </c>
    </row>
    <row r="124" spans="2:17" s="89" customFormat="1" ht="14.25" hidden="1">
      <c r="B124" s="99">
        <f t="shared" si="169"/>
        <v>45887</v>
      </c>
      <c r="C124" s="96"/>
      <c r="D124" s="98"/>
      <c r="E124" s="97"/>
      <c r="G124" s="96"/>
      <c r="H124" s="98"/>
      <c r="I124" s="97"/>
      <c r="K124" s="96"/>
      <c r="L124" s="98"/>
      <c r="M124" s="97"/>
      <c r="O124" s="96"/>
      <c r="P124" s="98"/>
      <c r="Q124" s="97"/>
    </row>
    <row r="125" spans="2:17" s="89" customFormat="1" ht="14.25" hidden="1">
      <c r="B125" s="99">
        <f t="shared" si="169"/>
        <v>45888</v>
      </c>
      <c r="C125" s="96"/>
      <c r="D125" s="98"/>
      <c r="E125" s="97"/>
      <c r="G125" s="96"/>
      <c r="H125" s="98"/>
      <c r="I125" s="97"/>
      <c r="K125" s="96"/>
      <c r="L125" s="98"/>
      <c r="M125" s="97"/>
      <c r="O125" s="96"/>
      <c r="P125" s="98"/>
      <c r="Q125" s="97"/>
    </row>
    <row r="126" spans="2:17" s="89" customFormat="1" ht="14.25" hidden="1">
      <c r="B126" s="99">
        <f t="shared" si="169"/>
        <v>45889</v>
      </c>
      <c r="C126" s="96"/>
      <c r="D126" s="98"/>
      <c r="E126" s="97"/>
      <c r="G126" s="96"/>
      <c r="H126" s="98"/>
      <c r="I126" s="97"/>
      <c r="K126" s="96"/>
      <c r="L126" s="98"/>
      <c r="M126" s="97"/>
      <c r="O126" s="96"/>
      <c r="P126" s="98"/>
      <c r="Q126" s="97"/>
    </row>
    <row r="127" spans="2:17" s="89" customFormat="1" ht="14.25" hidden="1">
      <c r="B127" s="95" t="str">
        <f t="shared" ref="B127" si="198">""&amp;TEXT(MIN(B122:B126),"mmm dd")&amp;" - "&amp;TEXT(MAX(B122:B126),"mmm dd")</f>
        <v>aug 14 - aug 20</v>
      </c>
      <c r="C127" s="88">
        <f t="shared" ref="C127" si="199">SUM(C122:C126)</f>
        <v>0</v>
      </c>
      <c r="D127" s="94" t="e">
        <f t="shared" ref="D127" si="200">E127/C127</f>
        <v>#DIV/0!</v>
      </c>
      <c r="E127" s="93">
        <f t="shared" ref="E127" si="201">SUM(E122:E126)</f>
        <v>0</v>
      </c>
      <c r="F127" s="104"/>
      <c r="G127" s="88">
        <f t="shared" ref="G127" si="202">SUM(G122:G126)</f>
        <v>0</v>
      </c>
      <c r="H127" s="94" t="e">
        <f t="shared" ref="H127" si="203">I127/G127</f>
        <v>#DIV/0!</v>
      </c>
      <c r="I127" s="93">
        <f t="shared" ref="I127" si="204">SUM(I122:I126)</f>
        <v>0</v>
      </c>
      <c r="J127" s="104"/>
      <c r="K127" s="88">
        <f t="shared" ref="K127" si="205">SUM(K122:K126)</f>
        <v>0</v>
      </c>
      <c r="L127" s="94" t="e">
        <f t="shared" ref="L127" si="206">M127/K127</f>
        <v>#DIV/0!</v>
      </c>
      <c r="M127" s="93">
        <f t="shared" ref="M127" si="207">SUM(M122:M126)</f>
        <v>0</v>
      </c>
      <c r="O127" s="88">
        <f t="shared" ref="O127" si="208">SUM(O122:O126)</f>
        <v>0</v>
      </c>
      <c r="P127" s="94" t="e">
        <f t="shared" ref="P127" si="209">Q127/O127</f>
        <v>#DIV/0!</v>
      </c>
      <c r="Q127" s="93">
        <f t="shared" ref="Q127" si="210">SUM(Q122:Q126)</f>
        <v>0</v>
      </c>
    </row>
    <row r="128" spans="2:17" s="89" customFormat="1" ht="14.25" hidden="1">
      <c r="B128" s="99"/>
      <c r="C128" s="96"/>
      <c r="D128" s="98"/>
      <c r="E128" s="97"/>
      <c r="H128" s="98"/>
      <c r="L128" s="98"/>
    </row>
    <row r="129" spans="2:17" s="89" customFormat="1" ht="14.25" hidden="1">
      <c r="B129" s="99">
        <f t="shared" ref="B129" si="211">WORKDAY(B126,1)</f>
        <v>45890</v>
      </c>
      <c r="C129" s="96"/>
      <c r="D129" s="98"/>
      <c r="E129" s="97"/>
      <c r="G129" s="96"/>
      <c r="H129" s="98"/>
      <c r="I129" s="97"/>
      <c r="K129" s="96"/>
      <c r="L129" s="98"/>
      <c r="M129" s="97"/>
      <c r="O129" s="96"/>
      <c r="P129" s="98"/>
      <c r="Q129" s="97"/>
    </row>
    <row r="130" spans="2:17" s="89" customFormat="1" ht="14.25" hidden="1">
      <c r="B130" s="99">
        <f t="shared" si="169"/>
        <v>45891</v>
      </c>
    </row>
    <row r="131" spans="2:17" s="89" customFormat="1" ht="14.25" hidden="1">
      <c r="B131" s="99">
        <f t="shared" si="169"/>
        <v>45894</v>
      </c>
      <c r="C131" s="96"/>
      <c r="D131" s="98"/>
      <c r="E131" s="97"/>
      <c r="G131" s="96"/>
      <c r="H131" s="98"/>
      <c r="I131" s="97"/>
      <c r="K131" s="96"/>
      <c r="L131" s="98"/>
      <c r="M131" s="97"/>
      <c r="O131" s="96"/>
      <c r="P131" s="98"/>
      <c r="Q131" s="97"/>
    </row>
    <row r="132" spans="2:17" s="89" customFormat="1" ht="14.25" hidden="1">
      <c r="B132" s="99">
        <f t="shared" si="169"/>
        <v>45895</v>
      </c>
      <c r="C132" s="96"/>
      <c r="D132" s="98"/>
      <c r="E132" s="97"/>
      <c r="G132" s="96"/>
      <c r="H132" s="98"/>
      <c r="I132" s="97"/>
      <c r="K132" s="96"/>
      <c r="L132" s="98"/>
      <c r="M132" s="97"/>
      <c r="O132" s="96"/>
      <c r="P132" s="98"/>
      <c r="Q132" s="97"/>
    </row>
    <row r="133" spans="2:17" s="89" customFormat="1" ht="14.25" hidden="1">
      <c r="B133" s="99">
        <f t="shared" si="169"/>
        <v>45896</v>
      </c>
      <c r="C133" s="96"/>
      <c r="D133" s="98"/>
      <c r="E133" s="97"/>
      <c r="G133" s="96"/>
      <c r="H133" s="98"/>
      <c r="I133" s="97"/>
      <c r="K133" s="96"/>
      <c r="L133" s="98"/>
      <c r="M133" s="97"/>
      <c r="O133" s="96"/>
      <c r="P133" s="98"/>
      <c r="Q133" s="97"/>
    </row>
    <row r="134" spans="2:17" s="89" customFormat="1" ht="14.25" hidden="1">
      <c r="B134" s="95" t="str">
        <f t="shared" ref="B134" si="212">""&amp;TEXT(MIN(B129:B133),"mmm dd")&amp;" - "&amp;TEXT(MAX(B129:B133),"mmm dd")</f>
        <v>aug 21 - aug 27</v>
      </c>
      <c r="C134" s="88">
        <f t="shared" ref="C134" si="213">SUM(C129:C133)</f>
        <v>0</v>
      </c>
      <c r="D134" s="94" t="e">
        <f t="shared" ref="D134" si="214">E134/C134</f>
        <v>#DIV/0!</v>
      </c>
      <c r="E134" s="93">
        <f t="shared" ref="E134" si="215">SUM(E129:E133)</f>
        <v>0</v>
      </c>
      <c r="F134" s="104"/>
      <c r="G134" s="88">
        <f t="shared" ref="G134" si="216">SUM(G129:G133)</f>
        <v>0</v>
      </c>
      <c r="H134" s="94" t="e">
        <f t="shared" ref="H134" si="217">I134/G134</f>
        <v>#DIV/0!</v>
      </c>
      <c r="I134" s="93">
        <f t="shared" ref="I134" si="218">SUM(I129:I133)</f>
        <v>0</v>
      </c>
      <c r="J134" s="104"/>
      <c r="K134" s="88">
        <f t="shared" ref="K134" si="219">SUM(K129:K133)</f>
        <v>0</v>
      </c>
      <c r="L134" s="94" t="e">
        <f t="shared" ref="L134" si="220">M134/K134</f>
        <v>#DIV/0!</v>
      </c>
      <c r="M134" s="93">
        <f t="shared" ref="M134" si="221">SUM(M129:M133)</f>
        <v>0</v>
      </c>
      <c r="O134" s="88">
        <f t="shared" ref="O134" si="222">SUM(O129:O133)</f>
        <v>0</v>
      </c>
      <c r="P134" s="94" t="e">
        <f t="shared" ref="P134" si="223">Q134/O134</f>
        <v>#DIV/0!</v>
      </c>
      <c r="Q134" s="93">
        <f t="shared" ref="Q134" si="224">SUM(Q129:Q133)</f>
        <v>0</v>
      </c>
    </row>
    <row r="135" spans="2:17" s="89" customFormat="1" ht="14.25" hidden="1">
      <c r="B135" s="99"/>
      <c r="C135" s="96"/>
      <c r="D135" s="98"/>
      <c r="E135" s="97"/>
      <c r="H135" s="98"/>
      <c r="L135" s="98"/>
    </row>
    <row r="136" spans="2:17" s="89" customFormat="1" ht="14.25" hidden="1">
      <c r="B136" s="99">
        <f t="shared" ref="B136" si="225">WORKDAY(B133,1)</f>
        <v>45897</v>
      </c>
      <c r="C136" s="96"/>
      <c r="D136" s="98"/>
      <c r="E136" s="97"/>
      <c r="G136" s="96"/>
      <c r="H136" s="98"/>
      <c r="I136" s="97"/>
      <c r="K136" s="96"/>
      <c r="L136" s="98"/>
      <c r="M136" s="97"/>
      <c r="O136" s="96"/>
      <c r="P136" s="98"/>
      <c r="Q136" s="97"/>
    </row>
    <row r="137" spans="2:17" s="89" customFormat="1" ht="14.25" hidden="1">
      <c r="B137" s="99">
        <f t="shared" si="169"/>
        <v>45898</v>
      </c>
    </row>
    <row r="138" spans="2:17" s="89" customFormat="1" ht="14.25" hidden="1">
      <c r="B138" s="99">
        <f t="shared" si="169"/>
        <v>45901</v>
      </c>
      <c r="C138" s="96"/>
      <c r="D138" s="98"/>
      <c r="E138" s="97"/>
      <c r="G138" s="96"/>
      <c r="H138" s="98"/>
      <c r="I138" s="97"/>
      <c r="K138" s="96"/>
      <c r="L138" s="98"/>
      <c r="M138" s="97"/>
      <c r="O138" s="96"/>
      <c r="P138" s="98"/>
      <c r="Q138" s="97"/>
    </row>
    <row r="139" spans="2:17" s="89" customFormat="1" ht="14.25" hidden="1">
      <c r="B139" s="99">
        <f t="shared" si="169"/>
        <v>45902</v>
      </c>
      <c r="C139" s="96"/>
      <c r="D139" s="98"/>
      <c r="E139" s="97"/>
      <c r="G139" s="96"/>
      <c r="H139" s="98"/>
      <c r="I139" s="97"/>
      <c r="K139" s="96"/>
      <c r="L139" s="98"/>
      <c r="M139" s="97"/>
      <c r="O139" s="96"/>
      <c r="P139" s="98"/>
      <c r="Q139" s="97"/>
    </row>
    <row r="140" spans="2:17" s="89" customFormat="1" ht="14.25" hidden="1">
      <c r="B140" s="99">
        <f t="shared" si="169"/>
        <v>45903</v>
      </c>
      <c r="C140" s="96"/>
      <c r="D140" s="98"/>
      <c r="E140" s="97"/>
      <c r="G140" s="96"/>
      <c r="H140" s="98"/>
      <c r="I140" s="97"/>
      <c r="K140" s="96"/>
      <c r="L140" s="98"/>
      <c r="M140" s="97"/>
      <c r="O140" s="96"/>
      <c r="P140" s="98"/>
      <c r="Q140" s="97"/>
    </row>
    <row r="141" spans="2:17" s="89" customFormat="1" ht="14.25" hidden="1">
      <c r="B141" s="95" t="str">
        <f t="shared" ref="B141" si="226">""&amp;TEXT(MIN(B136:B140),"mmm dd")&amp;" - "&amp;TEXT(MAX(B136:B140),"mmm dd")</f>
        <v>aug 28 - sep 03</v>
      </c>
      <c r="C141" s="88">
        <f t="shared" ref="C141" si="227">SUM(C136:C140)</f>
        <v>0</v>
      </c>
      <c r="D141" s="94" t="e">
        <f t="shared" ref="D141" si="228">E141/C141</f>
        <v>#DIV/0!</v>
      </c>
      <c r="E141" s="93">
        <f t="shared" ref="E141" si="229">SUM(E136:E140)</f>
        <v>0</v>
      </c>
      <c r="F141" s="104"/>
      <c r="G141" s="88">
        <f t="shared" ref="G141" si="230">SUM(G136:G140)</f>
        <v>0</v>
      </c>
      <c r="H141" s="94" t="e">
        <f t="shared" ref="H141" si="231">I141/G141</f>
        <v>#DIV/0!</v>
      </c>
      <c r="I141" s="93">
        <f t="shared" ref="I141" si="232">SUM(I136:I140)</f>
        <v>0</v>
      </c>
      <c r="J141" s="104"/>
      <c r="K141" s="88">
        <f t="shared" ref="K141" si="233">SUM(K136:K140)</f>
        <v>0</v>
      </c>
      <c r="L141" s="94" t="e">
        <f t="shared" ref="L141" si="234">M141/K141</f>
        <v>#DIV/0!</v>
      </c>
      <c r="M141" s="93">
        <f t="shared" ref="M141" si="235">SUM(M136:M140)</f>
        <v>0</v>
      </c>
      <c r="O141" s="88">
        <f t="shared" ref="O141" si="236">SUM(O136:O140)</f>
        <v>0</v>
      </c>
      <c r="P141" s="94" t="e">
        <f t="shared" ref="P141" si="237">Q141/O141</f>
        <v>#DIV/0!</v>
      </c>
      <c r="Q141" s="93">
        <f t="shared" ref="Q141" si="238">SUM(Q136:Q140)</f>
        <v>0</v>
      </c>
    </row>
    <row r="142" spans="2:17" s="89" customFormat="1" ht="14.25" hidden="1">
      <c r="B142" s="99"/>
      <c r="C142" s="96"/>
      <c r="D142" s="98"/>
      <c r="E142" s="97"/>
      <c r="H142" s="98"/>
      <c r="L142" s="98"/>
    </row>
    <row r="143" spans="2:17" s="89" customFormat="1" ht="14.25" hidden="1">
      <c r="B143" s="99">
        <f t="shared" ref="B143" si="239">WORKDAY(B140,1)</f>
        <v>45904</v>
      </c>
      <c r="C143" s="96"/>
      <c r="D143" s="98"/>
      <c r="E143" s="97"/>
      <c r="G143" s="96"/>
      <c r="H143" s="98"/>
      <c r="I143" s="97"/>
      <c r="K143" s="96"/>
      <c r="L143" s="98"/>
      <c r="M143" s="97"/>
      <c r="O143" s="96"/>
      <c r="P143" s="98"/>
      <c r="Q143" s="97"/>
    </row>
    <row r="144" spans="2:17" s="89" customFormat="1" ht="14.25" hidden="1">
      <c r="B144" s="99">
        <f t="shared" si="169"/>
        <v>45905</v>
      </c>
    </row>
    <row r="145" spans="2:17" s="89" customFormat="1" ht="14.25" hidden="1">
      <c r="B145" s="99">
        <f t="shared" si="169"/>
        <v>45908</v>
      </c>
      <c r="C145" s="96"/>
      <c r="D145" s="98"/>
      <c r="E145" s="97"/>
      <c r="G145" s="96"/>
      <c r="H145" s="98"/>
      <c r="I145" s="97"/>
      <c r="K145" s="96"/>
      <c r="L145" s="98"/>
      <c r="M145" s="97"/>
      <c r="O145" s="96"/>
      <c r="P145" s="98"/>
      <c r="Q145" s="97"/>
    </row>
    <row r="146" spans="2:17" s="89" customFormat="1" ht="14.25" hidden="1">
      <c r="B146" s="99">
        <f t="shared" si="169"/>
        <v>45909</v>
      </c>
      <c r="C146" s="96"/>
      <c r="D146" s="98"/>
      <c r="E146" s="97"/>
      <c r="G146" s="96"/>
      <c r="H146" s="98"/>
      <c r="I146" s="97"/>
      <c r="K146" s="96"/>
      <c r="L146" s="98"/>
      <c r="M146" s="97"/>
      <c r="O146" s="96"/>
      <c r="P146" s="98"/>
      <c r="Q146" s="97"/>
    </row>
    <row r="147" spans="2:17" s="89" customFormat="1" ht="14.25" hidden="1">
      <c r="B147" s="99">
        <f t="shared" si="169"/>
        <v>45910</v>
      </c>
      <c r="C147" s="96"/>
      <c r="D147" s="98"/>
      <c r="E147" s="97"/>
      <c r="G147" s="96"/>
      <c r="H147" s="98"/>
      <c r="I147" s="97"/>
      <c r="K147" s="96"/>
      <c r="L147" s="98"/>
      <c r="M147" s="97"/>
      <c r="O147" s="96"/>
      <c r="P147" s="98"/>
      <c r="Q147" s="97"/>
    </row>
    <row r="148" spans="2:17" s="89" customFormat="1" ht="14.25" hidden="1">
      <c r="B148" s="95" t="str">
        <f t="shared" ref="B148" si="240">""&amp;TEXT(MIN(B143:B147),"mmm dd")&amp;" - "&amp;TEXT(MAX(B143:B147),"mmm dd")</f>
        <v>sep 04 - sep 10</v>
      </c>
      <c r="C148" s="88">
        <f t="shared" ref="C148" si="241">SUM(C143:C147)</f>
        <v>0</v>
      </c>
      <c r="D148" s="94" t="e">
        <f t="shared" ref="D148" si="242">E148/C148</f>
        <v>#DIV/0!</v>
      </c>
      <c r="E148" s="93">
        <f t="shared" ref="E148" si="243">SUM(E143:E147)</f>
        <v>0</v>
      </c>
      <c r="F148" s="104"/>
      <c r="G148" s="88">
        <f t="shared" ref="G148" si="244">SUM(G143:G147)</f>
        <v>0</v>
      </c>
      <c r="H148" s="94" t="e">
        <f t="shared" ref="H148" si="245">I148/G148</f>
        <v>#DIV/0!</v>
      </c>
      <c r="I148" s="93">
        <f t="shared" ref="I148" si="246">SUM(I143:I147)</f>
        <v>0</v>
      </c>
      <c r="J148" s="104"/>
      <c r="K148" s="88">
        <f t="shared" ref="K148" si="247">SUM(K143:K147)</f>
        <v>0</v>
      </c>
      <c r="L148" s="94" t="e">
        <f t="shared" ref="L148" si="248">M148/K148</f>
        <v>#DIV/0!</v>
      </c>
      <c r="M148" s="93">
        <f t="shared" ref="M148" si="249">SUM(M143:M147)</f>
        <v>0</v>
      </c>
      <c r="O148" s="88">
        <f t="shared" ref="O148" si="250">SUM(O143:O147)</f>
        <v>0</v>
      </c>
      <c r="P148" s="94" t="e">
        <f t="shared" ref="P148" si="251">Q148/O148</f>
        <v>#DIV/0!</v>
      </c>
      <c r="Q148" s="93">
        <f t="shared" ref="Q148" si="252">SUM(Q143:Q147)</f>
        <v>0</v>
      </c>
    </row>
    <row r="149" spans="2:17" s="89" customFormat="1" ht="14.25" hidden="1">
      <c r="B149" s="99"/>
      <c r="C149" s="96"/>
      <c r="D149" s="98"/>
      <c r="E149" s="97"/>
      <c r="H149" s="98"/>
      <c r="L149" s="98"/>
    </row>
    <row r="150" spans="2:17" s="89" customFormat="1" ht="14.25" hidden="1">
      <c r="B150" s="99">
        <f t="shared" ref="B150" si="253">WORKDAY(B147,1)</f>
        <v>45911</v>
      </c>
      <c r="C150" s="96"/>
      <c r="D150" s="98"/>
      <c r="E150" s="97"/>
      <c r="G150" s="96"/>
      <c r="H150" s="98"/>
      <c r="I150" s="97"/>
      <c r="K150" s="96"/>
      <c r="L150" s="98"/>
      <c r="M150" s="97"/>
      <c r="O150" s="96"/>
      <c r="P150" s="98"/>
      <c r="Q150" s="97"/>
    </row>
    <row r="151" spans="2:17" s="89" customFormat="1" ht="14.25" hidden="1">
      <c r="B151" s="99">
        <f t="shared" si="169"/>
        <v>45912</v>
      </c>
    </row>
    <row r="152" spans="2:17" s="89" customFormat="1" ht="14.25" hidden="1">
      <c r="B152" s="99">
        <f t="shared" si="169"/>
        <v>45915</v>
      </c>
      <c r="C152" s="96"/>
      <c r="D152" s="98"/>
      <c r="E152" s="97"/>
      <c r="G152" s="96"/>
      <c r="H152" s="98"/>
      <c r="I152" s="97"/>
      <c r="K152" s="96"/>
      <c r="L152" s="98"/>
      <c r="M152" s="97"/>
      <c r="O152" s="96"/>
      <c r="P152" s="98"/>
      <c r="Q152" s="97"/>
    </row>
    <row r="153" spans="2:17" s="89" customFormat="1" ht="14.25" hidden="1">
      <c r="B153" s="99">
        <f t="shared" si="169"/>
        <v>45916</v>
      </c>
      <c r="C153" s="96"/>
      <c r="D153" s="98"/>
      <c r="E153" s="97"/>
      <c r="G153" s="96"/>
      <c r="H153" s="98"/>
      <c r="I153" s="97"/>
      <c r="K153" s="96"/>
      <c r="L153" s="98"/>
      <c r="M153" s="97"/>
      <c r="O153" s="96"/>
      <c r="P153" s="98"/>
      <c r="Q153" s="97"/>
    </row>
    <row r="154" spans="2:17" s="89" customFormat="1" ht="14.25" hidden="1">
      <c r="B154" s="99">
        <f t="shared" si="169"/>
        <v>45917</v>
      </c>
      <c r="C154" s="96"/>
      <c r="D154" s="98"/>
      <c r="E154" s="97"/>
      <c r="G154" s="96"/>
      <c r="H154" s="98"/>
      <c r="I154" s="97"/>
      <c r="K154" s="96"/>
      <c r="L154" s="98"/>
      <c r="M154" s="97"/>
      <c r="O154" s="96"/>
      <c r="P154" s="98"/>
      <c r="Q154" s="97"/>
    </row>
    <row r="155" spans="2:17" s="89" customFormat="1" ht="14.25" hidden="1">
      <c r="B155" s="95" t="str">
        <f t="shared" ref="B155" si="254">""&amp;TEXT(MIN(B150:B154),"mmm dd")&amp;" - "&amp;TEXT(MAX(B150:B154),"mmm dd")</f>
        <v>sep 11 - sep 17</v>
      </c>
      <c r="C155" s="88">
        <f t="shared" ref="C155" si="255">SUM(C150:C154)</f>
        <v>0</v>
      </c>
      <c r="D155" s="94" t="e">
        <f t="shared" ref="D155" si="256">E155/C155</f>
        <v>#DIV/0!</v>
      </c>
      <c r="E155" s="93">
        <f t="shared" ref="E155" si="257">SUM(E150:E154)</f>
        <v>0</v>
      </c>
      <c r="F155" s="104"/>
      <c r="G155" s="88">
        <f t="shared" ref="G155" si="258">SUM(G150:G154)</f>
        <v>0</v>
      </c>
      <c r="H155" s="94" t="e">
        <f t="shared" ref="H155" si="259">I155/G155</f>
        <v>#DIV/0!</v>
      </c>
      <c r="I155" s="93">
        <f t="shared" ref="I155" si="260">SUM(I150:I154)</f>
        <v>0</v>
      </c>
      <c r="J155" s="104"/>
      <c r="K155" s="88">
        <f t="shared" ref="K155" si="261">SUM(K150:K154)</f>
        <v>0</v>
      </c>
      <c r="L155" s="94" t="e">
        <f t="shared" ref="L155" si="262">M155/K155</f>
        <v>#DIV/0!</v>
      </c>
      <c r="M155" s="93">
        <f t="shared" ref="M155" si="263">SUM(M150:M154)</f>
        <v>0</v>
      </c>
      <c r="O155" s="88">
        <f t="shared" ref="O155" si="264">SUM(O150:O154)</f>
        <v>0</v>
      </c>
      <c r="P155" s="94" t="e">
        <f t="shared" ref="P155" si="265">Q155/O155</f>
        <v>#DIV/0!</v>
      </c>
      <c r="Q155" s="93">
        <f t="shared" ref="Q155" si="266">SUM(Q150:Q154)</f>
        <v>0</v>
      </c>
    </row>
    <row r="156" spans="2:17" s="89" customFormat="1" ht="14.25" hidden="1">
      <c r="B156" s="99"/>
      <c r="C156" s="96"/>
      <c r="D156" s="98"/>
      <c r="E156" s="97"/>
      <c r="H156" s="98"/>
      <c r="L156" s="98"/>
    </row>
    <row r="157" spans="2:17" s="89" customFormat="1" ht="14.25" hidden="1">
      <c r="B157" s="99">
        <f t="shared" ref="B157" si="267">WORKDAY(B154,1)</f>
        <v>45918</v>
      </c>
      <c r="C157" s="96"/>
      <c r="D157" s="98"/>
      <c r="E157" s="97"/>
      <c r="G157" s="96"/>
      <c r="H157" s="98"/>
      <c r="I157" s="97"/>
      <c r="K157" s="96"/>
      <c r="L157" s="98"/>
      <c r="M157" s="97"/>
      <c r="O157" s="96"/>
      <c r="P157" s="98"/>
      <c r="Q157" s="97"/>
    </row>
    <row r="158" spans="2:17" s="89" customFormat="1" ht="14.25" hidden="1">
      <c r="B158" s="99">
        <f t="shared" si="169"/>
        <v>45919</v>
      </c>
    </row>
    <row r="159" spans="2:17" s="89" customFormat="1" ht="14.25" hidden="1">
      <c r="B159" s="99">
        <f t="shared" si="169"/>
        <v>45922</v>
      </c>
      <c r="C159" s="96"/>
      <c r="D159" s="98"/>
      <c r="E159" s="97"/>
      <c r="G159" s="96"/>
      <c r="H159" s="98"/>
      <c r="I159" s="97"/>
      <c r="K159" s="96"/>
      <c r="L159" s="98"/>
      <c r="M159" s="97"/>
      <c r="O159" s="96"/>
      <c r="P159" s="98"/>
      <c r="Q159" s="97"/>
    </row>
    <row r="160" spans="2:17" s="89" customFormat="1" ht="14.25" hidden="1">
      <c r="B160" s="99">
        <f t="shared" si="169"/>
        <v>45923</v>
      </c>
      <c r="C160" s="96"/>
      <c r="D160" s="98"/>
      <c r="E160" s="97"/>
      <c r="G160" s="96"/>
      <c r="H160" s="98"/>
      <c r="I160" s="97"/>
      <c r="K160" s="96"/>
      <c r="L160" s="98"/>
      <c r="M160" s="97"/>
      <c r="O160" s="96"/>
      <c r="P160" s="98"/>
      <c r="Q160" s="97"/>
    </row>
    <row r="161" spans="2:17" s="89" customFormat="1" ht="14.25" hidden="1">
      <c r="B161" s="99">
        <f t="shared" si="169"/>
        <v>45924</v>
      </c>
      <c r="C161" s="96"/>
      <c r="D161" s="98"/>
      <c r="E161" s="97"/>
      <c r="G161" s="96"/>
      <c r="H161" s="98"/>
      <c r="I161" s="97"/>
      <c r="K161" s="96"/>
      <c r="L161" s="98"/>
      <c r="M161" s="97"/>
      <c r="O161" s="96"/>
      <c r="P161" s="98"/>
      <c r="Q161" s="97"/>
    </row>
    <row r="162" spans="2:17" s="89" customFormat="1" ht="14.25" hidden="1">
      <c r="B162" s="95" t="str">
        <f t="shared" ref="B162" si="268">""&amp;TEXT(MIN(B157:B161),"mmm dd")&amp;" - "&amp;TEXT(MAX(B157:B161),"mmm dd")</f>
        <v>sep 18 - sep 24</v>
      </c>
      <c r="C162" s="88">
        <f t="shared" ref="C162" si="269">SUM(C157:C161)</f>
        <v>0</v>
      </c>
      <c r="D162" s="94" t="e">
        <f t="shared" ref="D162" si="270">E162/C162</f>
        <v>#DIV/0!</v>
      </c>
      <c r="E162" s="93">
        <f t="shared" ref="E162" si="271">SUM(E157:E161)</f>
        <v>0</v>
      </c>
      <c r="F162" s="104"/>
      <c r="G162" s="88">
        <f t="shared" ref="G162" si="272">SUM(G157:G161)</f>
        <v>0</v>
      </c>
      <c r="H162" s="94" t="e">
        <f t="shared" ref="H162" si="273">I162/G162</f>
        <v>#DIV/0!</v>
      </c>
      <c r="I162" s="93">
        <f t="shared" ref="I162" si="274">SUM(I157:I161)</f>
        <v>0</v>
      </c>
      <c r="J162" s="104"/>
      <c r="K162" s="88">
        <f t="shared" ref="K162" si="275">SUM(K157:K161)</f>
        <v>0</v>
      </c>
      <c r="L162" s="94" t="e">
        <f t="shared" ref="L162" si="276">M162/K162</f>
        <v>#DIV/0!</v>
      </c>
      <c r="M162" s="93">
        <f t="shared" ref="M162" si="277">SUM(M157:M161)</f>
        <v>0</v>
      </c>
      <c r="O162" s="88">
        <f t="shared" ref="O162" si="278">SUM(O157:O161)</f>
        <v>0</v>
      </c>
      <c r="P162" s="94" t="e">
        <f t="shared" ref="P162" si="279">Q162/O162</f>
        <v>#DIV/0!</v>
      </c>
      <c r="Q162" s="93">
        <f t="shared" ref="Q162" si="280">SUM(Q157:Q161)</f>
        <v>0</v>
      </c>
    </row>
    <row r="163" spans="2:17" s="89" customFormat="1" ht="14.25" hidden="1">
      <c r="B163" s="99"/>
      <c r="C163" s="96"/>
      <c r="D163" s="98"/>
      <c r="E163" s="97"/>
      <c r="H163" s="98"/>
      <c r="L163" s="98"/>
    </row>
    <row r="164" spans="2:17" s="89" customFormat="1" ht="14.25" hidden="1">
      <c r="B164" s="99">
        <f t="shared" ref="B164" si="281">WORKDAY(B161,1)</f>
        <v>45925</v>
      </c>
      <c r="C164" s="96"/>
      <c r="D164" s="98"/>
      <c r="E164" s="97"/>
      <c r="G164" s="96"/>
      <c r="H164" s="98"/>
      <c r="I164" s="97"/>
      <c r="K164" s="96"/>
      <c r="L164" s="98"/>
      <c r="M164" s="97"/>
      <c r="O164" s="96"/>
      <c r="P164" s="98"/>
      <c r="Q164" s="97"/>
    </row>
    <row r="165" spans="2:17" s="89" customFormat="1" ht="14.25" hidden="1">
      <c r="B165" s="99">
        <f t="shared" si="169"/>
        <v>45926</v>
      </c>
    </row>
    <row r="166" spans="2:17" s="89" customFormat="1" ht="14.25" hidden="1">
      <c r="B166" s="99">
        <f t="shared" si="169"/>
        <v>45929</v>
      </c>
      <c r="C166" s="96"/>
      <c r="D166" s="98"/>
      <c r="E166" s="97"/>
      <c r="G166" s="96"/>
      <c r="H166" s="98"/>
      <c r="I166" s="97"/>
      <c r="K166" s="96"/>
      <c r="L166" s="98"/>
      <c r="M166" s="97"/>
      <c r="O166" s="96"/>
      <c r="P166" s="98"/>
      <c r="Q166" s="97"/>
    </row>
    <row r="167" spans="2:17" s="89" customFormat="1" ht="14.25" hidden="1">
      <c r="B167" s="99">
        <f t="shared" si="169"/>
        <v>45930</v>
      </c>
      <c r="C167" s="96"/>
      <c r="D167" s="98"/>
      <c r="E167" s="97"/>
      <c r="G167" s="96"/>
      <c r="H167" s="98"/>
      <c r="I167" s="97"/>
      <c r="K167" s="96"/>
      <c r="L167" s="98"/>
      <c r="M167" s="97"/>
      <c r="O167" s="96"/>
      <c r="P167" s="98"/>
      <c r="Q167" s="97"/>
    </row>
    <row r="168" spans="2:17" s="89" customFormat="1" ht="14.25" hidden="1">
      <c r="B168" s="99">
        <f t="shared" si="169"/>
        <v>45931</v>
      </c>
      <c r="C168" s="96"/>
      <c r="D168" s="98"/>
      <c r="E168" s="97"/>
      <c r="G168" s="96"/>
      <c r="H168" s="98"/>
      <c r="I168" s="97"/>
      <c r="K168" s="96"/>
      <c r="L168" s="98"/>
      <c r="M168" s="97"/>
      <c r="O168" s="96"/>
      <c r="P168" s="98"/>
      <c r="Q168" s="97"/>
    </row>
    <row r="169" spans="2:17" s="89" customFormat="1" ht="14.25" hidden="1">
      <c r="B169" s="95" t="str">
        <f t="shared" ref="B169" si="282">""&amp;TEXT(MIN(B164:B168),"mmm dd")&amp;" - "&amp;TEXT(MAX(B164:B168),"mmm dd")</f>
        <v>sep 25 - okt 01</v>
      </c>
      <c r="C169" s="88">
        <f t="shared" ref="C169" si="283">SUM(C164:C168)</f>
        <v>0</v>
      </c>
      <c r="D169" s="94" t="e">
        <f t="shared" ref="D169" si="284">E169/C169</f>
        <v>#DIV/0!</v>
      </c>
      <c r="E169" s="93">
        <f t="shared" ref="E169" si="285">SUM(E164:E168)</f>
        <v>0</v>
      </c>
      <c r="F169" s="104"/>
      <c r="G169" s="88">
        <f t="shared" ref="G169" si="286">SUM(G164:G168)</f>
        <v>0</v>
      </c>
      <c r="H169" s="94" t="e">
        <f t="shared" ref="H169" si="287">I169/G169</f>
        <v>#DIV/0!</v>
      </c>
      <c r="I169" s="93">
        <f t="shared" ref="I169" si="288">SUM(I164:I168)</f>
        <v>0</v>
      </c>
      <c r="J169" s="104"/>
      <c r="K169" s="88">
        <f t="shared" ref="K169" si="289">SUM(K164:K168)</f>
        <v>0</v>
      </c>
      <c r="L169" s="94" t="e">
        <f t="shared" ref="L169" si="290">M169/K169</f>
        <v>#DIV/0!</v>
      </c>
      <c r="M169" s="93">
        <f t="shared" ref="M169" si="291">SUM(M164:M168)</f>
        <v>0</v>
      </c>
      <c r="O169" s="88">
        <f t="shared" ref="O169" si="292">SUM(O164:O168)</f>
        <v>0</v>
      </c>
      <c r="P169" s="94" t="e">
        <f t="shared" ref="P169" si="293">Q169/O169</f>
        <v>#DIV/0!</v>
      </c>
      <c r="Q169" s="93">
        <f t="shared" ref="Q169" si="294">SUM(Q164:Q168)</f>
        <v>0</v>
      </c>
    </row>
    <row r="170" spans="2:17" s="89" customFormat="1" ht="14.25" hidden="1">
      <c r="B170" s="99"/>
      <c r="C170" s="96"/>
      <c r="D170" s="98"/>
      <c r="E170" s="97"/>
      <c r="H170" s="98"/>
      <c r="L170" s="98"/>
    </row>
    <row r="171" spans="2:17" s="89" customFormat="1" ht="14.25" hidden="1">
      <c r="B171" s="99">
        <f t="shared" ref="B171" si="295">WORKDAY(B168,1)</f>
        <v>45932</v>
      </c>
      <c r="C171" s="96"/>
      <c r="D171" s="98"/>
      <c r="E171" s="97"/>
      <c r="G171" s="96"/>
      <c r="H171" s="98"/>
      <c r="I171" s="97"/>
      <c r="K171" s="96"/>
      <c r="L171" s="98"/>
      <c r="M171" s="97"/>
      <c r="O171" s="96"/>
      <c r="P171" s="98"/>
      <c r="Q171" s="97"/>
    </row>
    <row r="172" spans="2:17" s="89" customFormat="1" ht="14.25" hidden="1">
      <c r="B172" s="99">
        <f t="shared" si="169"/>
        <v>45933</v>
      </c>
    </row>
    <row r="173" spans="2:17" s="89" customFormat="1" ht="14.25" hidden="1">
      <c r="B173" s="99">
        <f t="shared" ref="B173:B236" si="296">WORKDAY(B172,1)</f>
        <v>45936</v>
      </c>
      <c r="C173" s="96"/>
      <c r="D173" s="98"/>
      <c r="E173" s="97"/>
      <c r="G173" s="96"/>
      <c r="H173" s="98"/>
      <c r="I173" s="97"/>
      <c r="K173" s="96"/>
      <c r="L173" s="98"/>
      <c r="M173" s="97"/>
      <c r="O173" s="96"/>
      <c r="P173" s="98"/>
      <c r="Q173" s="97"/>
    </row>
    <row r="174" spans="2:17" s="89" customFormat="1" ht="14.25" hidden="1">
      <c r="B174" s="99">
        <f t="shared" si="296"/>
        <v>45937</v>
      </c>
      <c r="C174" s="96"/>
      <c r="D174" s="98"/>
      <c r="E174" s="97"/>
      <c r="G174" s="96"/>
      <c r="H174" s="98"/>
      <c r="I174" s="97"/>
      <c r="K174" s="96"/>
      <c r="L174" s="98"/>
      <c r="M174" s="97"/>
      <c r="O174" s="96"/>
      <c r="P174" s="98"/>
      <c r="Q174" s="97"/>
    </row>
    <row r="175" spans="2:17" s="89" customFormat="1" ht="14.25" hidden="1">
      <c r="B175" s="99">
        <f t="shared" si="296"/>
        <v>45938</v>
      </c>
      <c r="C175" s="96"/>
      <c r="D175" s="98"/>
      <c r="E175" s="97"/>
      <c r="G175" s="96"/>
      <c r="H175" s="98"/>
      <c r="I175" s="97"/>
      <c r="K175" s="96"/>
      <c r="L175" s="98"/>
      <c r="M175" s="97"/>
      <c r="O175" s="96"/>
      <c r="P175" s="98"/>
      <c r="Q175" s="97"/>
    </row>
    <row r="176" spans="2:17" s="89" customFormat="1" ht="14.25" hidden="1">
      <c r="B176" s="95" t="str">
        <f t="shared" ref="B176" si="297">""&amp;TEXT(MIN(B171:B175),"mmm dd")&amp;" - "&amp;TEXT(MAX(B171:B175),"mmm dd")</f>
        <v>okt 02 - okt 08</v>
      </c>
      <c r="C176" s="88">
        <f t="shared" ref="C176" si="298">SUM(C171:C175)</f>
        <v>0</v>
      </c>
      <c r="D176" s="94" t="e">
        <f t="shared" ref="D176" si="299">E176/C176</f>
        <v>#DIV/0!</v>
      </c>
      <c r="E176" s="93">
        <f t="shared" ref="E176" si="300">SUM(E171:E175)</f>
        <v>0</v>
      </c>
      <c r="F176" s="104"/>
      <c r="G176" s="88">
        <f t="shared" ref="G176" si="301">SUM(G171:G175)</f>
        <v>0</v>
      </c>
      <c r="H176" s="94" t="e">
        <f t="shared" ref="H176" si="302">I176/G176</f>
        <v>#DIV/0!</v>
      </c>
      <c r="I176" s="93">
        <f t="shared" ref="I176" si="303">SUM(I171:I175)</f>
        <v>0</v>
      </c>
      <c r="J176" s="104"/>
      <c r="K176" s="88">
        <f t="shared" ref="K176" si="304">SUM(K171:K175)</f>
        <v>0</v>
      </c>
      <c r="L176" s="94" t="e">
        <f t="shared" ref="L176" si="305">M176/K176</f>
        <v>#DIV/0!</v>
      </c>
      <c r="M176" s="93">
        <f t="shared" ref="M176" si="306">SUM(M171:M175)</f>
        <v>0</v>
      </c>
      <c r="O176" s="88">
        <f t="shared" ref="O176" si="307">SUM(O171:O175)</f>
        <v>0</v>
      </c>
      <c r="P176" s="94" t="e">
        <f t="shared" ref="P176" si="308">Q176/O176</f>
        <v>#DIV/0!</v>
      </c>
      <c r="Q176" s="93">
        <f t="shared" ref="Q176" si="309">SUM(Q171:Q175)</f>
        <v>0</v>
      </c>
    </row>
    <row r="177" spans="2:17" s="89" customFormat="1" ht="14.25" hidden="1">
      <c r="B177" s="99"/>
      <c r="C177" s="96"/>
      <c r="D177" s="98"/>
      <c r="E177" s="97"/>
      <c r="H177" s="98"/>
      <c r="L177" s="98"/>
    </row>
    <row r="178" spans="2:17" s="89" customFormat="1" ht="14.25" hidden="1">
      <c r="B178" s="99">
        <f t="shared" ref="B178" si="310">WORKDAY(B175,1)</f>
        <v>45939</v>
      </c>
      <c r="C178" s="96"/>
      <c r="D178" s="98"/>
      <c r="E178" s="97"/>
      <c r="G178" s="96"/>
      <c r="H178" s="98"/>
      <c r="I178" s="97"/>
      <c r="K178" s="96"/>
      <c r="L178" s="98"/>
      <c r="M178" s="97"/>
      <c r="O178" s="96"/>
      <c r="P178" s="98"/>
      <c r="Q178" s="97"/>
    </row>
    <row r="179" spans="2:17" s="89" customFormat="1" ht="14.25" hidden="1">
      <c r="B179" s="99">
        <f t="shared" si="296"/>
        <v>45940</v>
      </c>
    </row>
    <row r="180" spans="2:17" s="89" customFormat="1" ht="14.25" hidden="1">
      <c r="B180" s="99">
        <f t="shared" si="296"/>
        <v>45943</v>
      </c>
      <c r="C180" s="96"/>
      <c r="D180" s="98"/>
      <c r="E180" s="97"/>
      <c r="G180" s="96"/>
      <c r="H180" s="98"/>
      <c r="I180" s="97"/>
      <c r="K180" s="96"/>
      <c r="L180" s="98"/>
      <c r="M180" s="97"/>
      <c r="O180" s="96"/>
      <c r="P180" s="98"/>
      <c r="Q180" s="97"/>
    </row>
    <row r="181" spans="2:17" s="89" customFormat="1" ht="14.25" hidden="1">
      <c r="B181" s="99">
        <f t="shared" si="296"/>
        <v>45944</v>
      </c>
      <c r="C181" s="96"/>
      <c r="D181" s="98"/>
      <c r="E181" s="97"/>
      <c r="G181" s="96"/>
      <c r="H181" s="98"/>
      <c r="I181" s="97"/>
      <c r="K181" s="96"/>
      <c r="L181" s="98"/>
      <c r="M181" s="97"/>
      <c r="O181" s="96"/>
      <c r="P181" s="98"/>
      <c r="Q181" s="97"/>
    </row>
    <row r="182" spans="2:17" s="89" customFormat="1" ht="14.25" hidden="1">
      <c r="B182" s="99">
        <f t="shared" si="296"/>
        <v>45945</v>
      </c>
      <c r="C182" s="96"/>
      <c r="D182" s="98"/>
      <c r="E182" s="97"/>
      <c r="G182" s="96"/>
      <c r="H182" s="98"/>
      <c r="I182" s="97"/>
      <c r="K182" s="96"/>
      <c r="L182" s="98"/>
      <c r="M182" s="97"/>
      <c r="O182" s="96"/>
      <c r="P182" s="98"/>
      <c r="Q182" s="97"/>
    </row>
    <row r="183" spans="2:17" s="89" customFormat="1" ht="14.25" hidden="1">
      <c r="B183" s="95" t="str">
        <f t="shared" ref="B183" si="311">""&amp;TEXT(MIN(B178:B182),"mmm dd")&amp;" - "&amp;TEXT(MAX(B178:B182),"mmm dd")</f>
        <v>okt 09 - okt 15</v>
      </c>
      <c r="C183" s="88">
        <f t="shared" ref="C183" si="312">SUM(C178:C182)</f>
        <v>0</v>
      </c>
      <c r="D183" s="94" t="e">
        <f t="shared" ref="D183" si="313">E183/C183</f>
        <v>#DIV/0!</v>
      </c>
      <c r="E183" s="93">
        <f t="shared" ref="E183" si="314">SUM(E178:E182)</f>
        <v>0</v>
      </c>
      <c r="F183" s="104"/>
      <c r="G183" s="88">
        <f t="shared" ref="G183" si="315">SUM(G178:G182)</f>
        <v>0</v>
      </c>
      <c r="H183" s="94" t="e">
        <f t="shared" ref="H183" si="316">I183/G183</f>
        <v>#DIV/0!</v>
      </c>
      <c r="I183" s="93">
        <f t="shared" ref="I183" si="317">SUM(I178:I182)</f>
        <v>0</v>
      </c>
      <c r="J183" s="104"/>
      <c r="K183" s="88">
        <f t="shared" ref="K183" si="318">SUM(K178:K182)</f>
        <v>0</v>
      </c>
      <c r="L183" s="94" t="e">
        <f t="shared" ref="L183" si="319">M183/K183</f>
        <v>#DIV/0!</v>
      </c>
      <c r="M183" s="93">
        <f t="shared" ref="M183" si="320">SUM(M178:M182)</f>
        <v>0</v>
      </c>
      <c r="O183" s="88">
        <f t="shared" ref="O183" si="321">SUM(O178:O182)</f>
        <v>0</v>
      </c>
      <c r="P183" s="94" t="e">
        <f t="shared" ref="P183" si="322">Q183/O183</f>
        <v>#DIV/0!</v>
      </c>
      <c r="Q183" s="93">
        <f t="shared" ref="Q183" si="323">SUM(Q178:Q182)</f>
        <v>0</v>
      </c>
    </row>
    <row r="184" spans="2:17" s="89" customFormat="1" ht="14.25" hidden="1">
      <c r="B184" s="99"/>
      <c r="C184" s="96"/>
      <c r="D184" s="98"/>
      <c r="E184" s="97"/>
      <c r="H184" s="98"/>
      <c r="L184" s="98"/>
    </row>
    <row r="185" spans="2:17" s="89" customFormat="1" ht="14.25" hidden="1">
      <c r="B185" s="99">
        <f t="shared" ref="B185" si="324">WORKDAY(B182,1)</f>
        <v>45946</v>
      </c>
      <c r="C185" s="96"/>
      <c r="D185" s="98"/>
      <c r="E185" s="97"/>
      <c r="G185" s="96"/>
      <c r="H185" s="98"/>
      <c r="I185" s="97"/>
      <c r="K185" s="96"/>
      <c r="L185" s="98"/>
      <c r="M185" s="97"/>
      <c r="O185" s="96"/>
      <c r="P185" s="98"/>
      <c r="Q185" s="97"/>
    </row>
    <row r="186" spans="2:17" s="89" customFormat="1" ht="14.25" hidden="1">
      <c r="B186" s="99">
        <f t="shared" si="296"/>
        <v>45947</v>
      </c>
    </row>
    <row r="187" spans="2:17" s="89" customFormat="1" ht="14.25" hidden="1">
      <c r="B187" s="99">
        <f t="shared" si="296"/>
        <v>45950</v>
      </c>
      <c r="C187" s="96"/>
      <c r="D187" s="98"/>
      <c r="E187" s="97"/>
      <c r="G187" s="96"/>
      <c r="H187" s="98"/>
      <c r="I187" s="97"/>
      <c r="K187" s="96"/>
      <c r="L187" s="98"/>
      <c r="M187" s="97"/>
      <c r="O187" s="96"/>
      <c r="P187" s="98"/>
      <c r="Q187" s="97"/>
    </row>
    <row r="188" spans="2:17" s="89" customFormat="1" ht="14.25" hidden="1">
      <c r="B188" s="99">
        <f t="shared" si="296"/>
        <v>45951</v>
      </c>
      <c r="C188" s="96"/>
      <c r="D188" s="98"/>
      <c r="E188" s="97"/>
      <c r="G188" s="96"/>
      <c r="H188" s="98"/>
      <c r="I188" s="97"/>
      <c r="K188" s="96"/>
      <c r="L188" s="98"/>
      <c r="M188" s="97"/>
      <c r="O188" s="96"/>
      <c r="P188" s="98"/>
      <c r="Q188" s="97"/>
    </row>
    <row r="189" spans="2:17" s="89" customFormat="1" ht="14.25" hidden="1">
      <c r="B189" s="99">
        <f t="shared" si="296"/>
        <v>45952</v>
      </c>
      <c r="C189" s="96"/>
      <c r="D189" s="98"/>
      <c r="E189" s="97"/>
      <c r="G189" s="96"/>
      <c r="H189" s="98"/>
      <c r="I189" s="97"/>
      <c r="K189" s="96"/>
      <c r="L189" s="98"/>
      <c r="M189" s="97"/>
      <c r="O189" s="96"/>
      <c r="P189" s="98"/>
      <c r="Q189" s="97"/>
    </row>
    <row r="190" spans="2:17" s="89" customFormat="1" ht="14.25" hidden="1">
      <c r="B190" s="95" t="str">
        <f t="shared" ref="B190" si="325">""&amp;TEXT(MIN(B185:B189),"mmm dd")&amp;" - "&amp;TEXT(MAX(B185:B189),"mmm dd")</f>
        <v>okt 16 - okt 22</v>
      </c>
      <c r="C190" s="88">
        <f t="shared" ref="C190" si="326">SUM(C185:C189)</f>
        <v>0</v>
      </c>
      <c r="D190" s="94" t="e">
        <f t="shared" ref="D190" si="327">E190/C190</f>
        <v>#DIV/0!</v>
      </c>
      <c r="E190" s="93">
        <f t="shared" ref="E190" si="328">SUM(E185:E189)</f>
        <v>0</v>
      </c>
      <c r="F190" s="104"/>
      <c r="G190" s="88">
        <f t="shared" ref="G190" si="329">SUM(G185:G189)</f>
        <v>0</v>
      </c>
      <c r="H190" s="94" t="e">
        <f t="shared" ref="H190" si="330">I190/G190</f>
        <v>#DIV/0!</v>
      </c>
      <c r="I190" s="93">
        <f t="shared" ref="I190" si="331">SUM(I185:I189)</f>
        <v>0</v>
      </c>
      <c r="J190" s="104"/>
      <c r="K190" s="88">
        <f t="shared" ref="K190" si="332">SUM(K185:K189)</f>
        <v>0</v>
      </c>
      <c r="L190" s="94" t="e">
        <f t="shared" ref="L190" si="333">M190/K190</f>
        <v>#DIV/0!</v>
      </c>
      <c r="M190" s="93">
        <f t="shared" ref="M190" si="334">SUM(M185:M189)</f>
        <v>0</v>
      </c>
      <c r="O190" s="88">
        <f t="shared" ref="O190" si="335">SUM(O185:O189)</f>
        <v>0</v>
      </c>
      <c r="P190" s="94" t="e">
        <f t="shared" ref="P190" si="336">Q190/O190</f>
        <v>#DIV/0!</v>
      </c>
      <c r="Q190" s="93">
        <f t="shared" ref="Q190" si="337">SUM(Q185:Q189)</f>
        <v>0</v>
      </c>
    </row>
    <row r="191" spans="2:17" s="89" customFormat="1" ht="14.25" hidden="1">
      <c r="B191" s="99"/>
      <c r="C191" s="96"/>
      <c r="D191" s="98"/>
      <c r="E191" s="97"/>
      <c r="H191" s="98"/>
      <c r="L191" s="98"/>
    </row>
    <row r="192" spans="2:17" s="89" customFormat="1" ht="14.25" hidden="1">
      <c r="B192" s="99">
        <f t="shared" ref="B192" si="338">WORKDAY(B189,1)</f>
        <v>45953</v>
      </c>
      <c r="C192" s="96"/>
      <c r="D192" s="98"/>
      <c r="E192" s="97"/>
      <c r="G192" s="96"/>
      <c r="H192" s="98"/>
      <c r="I192" s="97"/>
      <c r="K192" s="96"/>
      <c r="L192" s="98"/>
      <c r="M192" s="97"/>
      <c r="O192" s="96"/>
      <c r="P192" s="98"/>
      <c r="Q192" s="97"/>
    </row>
    <row r="193" spans="2:17" s="89" customFormat="1" ht="14.25" hidden="1">
      <c r="B193" s="99">
        <f t="shared" si="296"/>
        <v>45954</v>
      </c>
    </row>
    <row r="194" spans="2:17" s="89" customFormat="1" ht="14.25" hidden="1">
      <c r="B194" s="99">
        <f t="shared" si="296"/>
        <v>45957</v>
      </c>
      <c r="C194" s="96"/>
      <c r="D194" s="98"/>
      <c r="E194" s="97"/>
      <c r="G194" s="96"/>
      <c r="H194" s="98"/>
      <c r="I194" s="97"/>
      <c r="K194" s="96"/>
      <c r="L194" s="98"/>
      <c r="M194" s="97"/>
      <c r="O194" s="96"/>
      <c r="P194" s="98"/>
      <c r="Q194" s="97"/>
    </row>
    <row r="195" spans="2:17" s="89" customFormat="1" ht="14.25" hidden="1">
      <c r="B195" s="99">
        <f t="shared" si="296"/>
        <v>45958</v>
      </c>
      <c r="C195" s="96"/>
      <c r="D195" s="98"/>
      <c r="E195" s="97"/>
      <c r="G195" s="96"/>
      <c r="H195" s="98"/>
      <c r="I195" s="97"/>
      <c r="K195" s="96"/>
      <c r="L195" s="98"/>
      <c r="M195" s="97"/>
      <c r="O195" s="96"/>
      <c r="P195" s="98"/>
      <c r="Q195" s="97"/>
    </row>
    <row r="196" spans="2:17" s="89" customFormat="1" ht="14.25" hidden="1">
      <c r="B196" s="99">
        <f t="shared" si="296"/>
        <v>45959</v>
      </c>
      <c r="C196" s="96"/>
      <c r="D196" s="98"/>
      <c r="E196" s="97"/>
      <c r="G196" s="96"/>
      <c r="H196" s="98"/>
      <c r="I196" s="97"/>
      <c r="K196" s="96"/>
      <c r="L196" s="98"/>
      <c r="M196" s="97"/>
      <c r="O196" s="96"/>
      <c r="P196" s="98"/>
      <c r="Q196" s="97"/>
    </row>
    <row r="197" spans="2:17" s="89" customFormat="1" ht="14.25" hidden="1">
      <c r="B197" s="95" t="str">
        <f t="shared" ref="B197" si="339">""&amp;TEXT(MIN(B192:B196),"mmm dd")&amp;" - "&amp;TEXT(MAX(B192:B196),"mmm dd")</f>
        <v>okt 23 - okt 29</v>
      </c>
      <c r="C197" s="88">
        <f t="shared" ref="C197" si="340">SUM(C192:C196)</f>
        <v>0</v>
      </c>
      <c r="D197" s="94" t="e">
        <f t="shared" ref="D197" si="341">E197/C197</f>
        <v>#DIV/0!</v>
      </c>
      <c r="E197" s="93">
        <f t="shared" ref="E197" si="342">SUM(E192:E196)</f>
        <v>0</v>
      </c>
      <c r="F197" s="104"/>
      <c r="G197" s="88">
        <f t="shared" ref="G197" si="343">SUM(G192:G196)</f>
        <v>0</v>
      </c>
      <c r="H197" s="94" t="e">
        <f t="shared" ref="H197" si="344">I197/G197</f>
        <v>#DIV/0!</v>
      </c>
      <c r="I197" s="93">
        <f t="shared" ref="I197" si="345">SUM(I192:I196)</f>
        <v>0</v>
      </c>
      <c r="J197" s="104"/>
      <c r="K197" s="88">
        <f t="shared" ref="K197" si="346">SUM(K192:K196)</f>
        <v>0</v>
      </c>
      <c r="L197" s="94" t="e">
        <f t="shared" ref="L197" si="347">M197/K197</f>
        <v>#DIV/0!</v>
      </c>
      <c r="M197" s="93">
        <f t="shared" ref="M197" si="348">SUM(M192:M196)</f>
        <v>0</v>
      </c>
      <c r="O197" s="88">
        <f t="shared" ref="O197" si="349">SUM(O192:O196)</f>
        <v>0</v>
      </c>
      <c r="P197" s="94" t="e">
        <f t="shared" ref="P197" si="350">Q197/O197</f>
        <v>#DIV/0!</v>
      </c>
      <c r="Q197" s="93">
        <f t="shared" ref="Q197" si="351">SUM(Q192:Q196)</f>
        <v>0</v>
      </c>
    </row>
    <row r="198" spans="2:17" s="89" customFormat="1" ht="14.25" hidden="1">
      <c r="B198" s="99"/>
      <c r="C198" s="96"/>
      <c r="D198" s="98"/>
      <c r="E198" s="97"/>
      <c r="H198" s="98"/>
      <c r="L198" s="98"/>
    </row>
    <row r="199" spans="2:17" s="89" customFormat="1" ht="14.25" hidden="1">
      <c r="B199" s="99">
        <f t="shared" ref="B199" si="352">WORKDAY(B196,1)</f>
        <v>45960</v>
      </c>
      <c r="C199" s="96"/>
      <c r="D199" s="98"/>
      <c r="E199" s="97"/>
      <c r="G199" s="96"/>
      <c r="H199" s="98"/>
      <c r="I199" s="97"/>
      <c r="K199" s="96"/>
      <c r="L199" s="98"/>
      <c r="M199" s="97"/>
      <c r="O199" s="96"/>
      <c r="P199" s="98"/>
      <c r="Q199" s="97"/>
    </row>
    <row r="200" spans="2:17" s="89" customFormat="1" ht="14.25" hidden="1">
      <c r="B200" s="99">
        <f t="shared" si="296"/>
        <v>45961</v>
      </c>
    </row>
    <row r="201" spans="2:17" s="89" customFormat="1" ht="14.25" hidden="1">
      <c r="B201" s="99">
        <f t="shared" si="296"/>
        <v>45964</v>
      </c>
      <c r="C201" s="96"/>
      <c r="D201" s="98"/>
      <c r="E201" s="97"/>
      <c r="G201" s="96"/>
      <c r="H201" s="98"/>
      <c r="I201" s="97"/>
      <c r="K201" s="96"/>
      <c r="L201" s="98"/>
      <c r="M201" s="97"/>
      <c r="O201" s="96"/>
      <c r="P201" s="98"/>
      <c r="Q201" s="97"/>
    </row>
    <row r="202" spans="2:17" s="89" customFormat="1" ht="14.25" hidden="1">
      <c r="B202" s="99">
        <f t="shared" si="296"/>
        <v>45965</v>
      </c>
      <c r="C202" s="96"/>
      <c r="D202" s="98"/>
      <c r="E202" s="97"/>
      <c r="G202" s="96"/>
      <c r="H202" s="98"/>
      <c r="I202" s="97"/>
      <c r="K202" s="96"/>
      <c r="L202" s="98"/>
      <c r="M202" s="97"/>
      <c r="O202" s="96"/>
      <c r="P202" s="98"/>
      <c r="Q202" s="97"/>
    </row>
    <row r="203" spans="2:17" s="89" customFormat="1" ht="14.25" hidden="1">
      <c r="B203" s="99">
        <f t="shared" si="296"/>
        <v>45966</v>
      </c>
      <c r="C203" s="96"/>
      <c r="D203" s="98"/>
      <c r="E203" s="97"/>
      <c r="G203" s="96"/>
      <c r="H203" s="98"/>
      <c r="I203" s="97"/>
      <c r="K203" s="96"/>
      <c r="L203" s="98"/>
      <c r="M203" s="97"/>
      <c r="O203" s="96"/>
      <c r="P203" s="98"/>
      <c r="Q203" s="97"/>
    </row>
    <row r="204" spans="2:17" s="89" customFormat="1" ht="14.25" hidden="1">
      <c r="B204" s="95" t="str">
        <f t="shared" ref="B204" si="353">""&amp;TEXT(MIN(B199:B203),"mmm dd")&amp;" - "&amp;TEXT(MAX(B199:B203),"mmm dd")</f>
        <v>okt 30 - nov 05</v>
      </c>
      <c r="C204" s="88">
        <f t="shared" ref="C204" si="354">SUM(C199:C203)</f>
        <v>0</v>
      </c>
      <c r="D204" s="94" t="e">
        <f t="shared" ref="D204" si="355">E204/C204</f>
        <v>#DIV/0!</v>
      </c>
      <c r="E204" s="93">
        <f t="shared" ref="E204" si="356">SUM(E199:E203)</f>
        <v>0</v>
      </c>
      <c r="F204" s="104"/>
      <c r="G204" s="88">
        <f t="shared" ref="G204" si="357">SUM(G199:G203)</f>
        <v>0</v>
      </c>
      <c r="H204" s="94" t="e">
        <f t="shared" ref="H204" si="358">I204/G204</f>
        <v>#DIV/0!</v>
      </c>
      <c r="I204" s="93">
        <f t="shared" ref="I204" si="359">SUM(I199:I203)</f>
        <v>0</v>
      </c>
      <c r="J204" s="104"/>
      <c r="K204" s="88">
        <f t="shared" ref="K204" si="360">SUM(K199:K203)</f>
        <v>0</v>
      </c>
      <c r="L204" s="94" t="e">
        <f t="shared" ref="L204" si="361">M204/K204</f>
        <v>#DIV/0!</v>
      </c>
      <c r="M204" s="93">
        <f t="shared" ref="M204" si="362">SUM(M199:M203)</f>
        <v>0</v>
      </c>
      <c r="O204" s="88">
        <f t="shared" ref="O204" si="363">SUM(O199:O203)</f>
        <v>0</v>
      </c>
      <c r="P204" s="94" t="e">
        <f t="shared" ref="P204" si="364">Q204/O204</f>
        <v>#DIV/0!</v>
      </c>
      <c r="Q204" s="93">
        <f t="shared" ref="Q204" si="365">SUM(Q199:Q203)</f>
        <v>0</v>
      </c>
    </row>
    <row r="205" spans="2:17" s="89" customFormat="1" ht="14.25" hidden="1">
      <c r="B205" s="99"/>
      <c r="C205" s="96"/>
      <c r="D205" s="98"/>
      <c r="E205" s="97"/>
      <c r="H205" s="98"/>
      <c r="L205" s="98"/>
    </row>
    <row r="206" spans="2:17" s="89" customFormat="1" ht="14.25" hidden="1">
      <c r="B206" s="99">
        <f t="shared" ref="B206" si="366">WORKDAY(B203,1)</f>
        <v>45967</v>
      </c>
      <c r="C206" s="96"/>
      <c r="D206" s="98"/>
      <c r="E206" s="97"/>
      <c r="G206" s="96"/>
      <c r="H206" s="98"/>
      <c r="I206" s="97"/>
      <c r="K206" s="96"/>
      <c r="L206" s="98"/>
      <c r="M206" s="97"/>
      <c r="O206" s="96"/>
      <c r="P206" s="98"/>
      <c r="Q206" s="97"/>
    </row>
    <row r="207" spans="2:17" s="89" customFormat="1" ht="14.25" hidden="1">
      <c r="B207" s="99">
        <f t="shared" si="296"/>
        <v>45968</v>
      </c>
    </row>
    <row r="208" spans="2:17" s="89" customFormat="1" ht="14.25" hidden="1">
      <c r="B208" s="99">
        <f t="shared" si="296"/>
        <v>45971</v>
      </c>
      <c r="C208" s="96"/>
      <c r="D208" s="98"/>
      <c r="E208" s="97"/>
      <c r="G208" s="96"/>
      <c r="H208" s="98"/>
      <c r="I208" s="97"/>
      <c r="K208" s="96"/>
      <c r="L208" s="98"/>
      <c r="M208" s="97"/>
      <c r="O208" s="96"/>
      <c r="P208" s="98"/>
      <c r="Q208" s="97"/>
    </row>
    <row r="209" spans="2:17" s="89" customFormat="1" ht="14.25" hidden="1">
      <c r="B209" s="99">
        <f t="shared" si="296"/>
        <v>45972</v>
      </c>
      <c r="C209" s="96"/>
      <c r="D209" s="98"/>
      <c r="E209" s="97"/>
      <c r="G209" s="96"/>
      <c r="H209" s="98"/>
      <c r="I209" s="97"/>
      <c r="K209" s="96"/>
      <c r="L209" s="98"/>
      <c r="M209" s="97"/>
      <c r="O209" s="96"/>
      <c r="P209" s="98"/>
      <c r="Q209" s="97"/>
    </row>
    <row r="210" spans="2:17" s="89" customFormat="1" ht="14.25" hidden="1">
      <c r="B210" s="99">
        <f t="shared" si="296"/>
        <v>45973</v>
      </c>
      <c r="C210" s="96"/>
      <c r="D210" s="98"/>
      <c r="E210" s="97"/>
      <c r="G210" s="96"/>
      <c r="H210" s="98"/>
      <c r="I210" s="97"/>
      <c r="K210" s="96"/>
      <c r="L210" s="98"/>
      <c r="M210" s="97"/>
      <c r="O210" s="96"/>
      <c r="P210" s="98"/>
      <c r="Q210" s="97"/>
    </row>
    <row r="211" spans="2:17" s="89" customFormat="1" ht="14.25" hidden="1">
      <c r="B211" s="95" t="str">
        <f t="shared" ref="B211" si="367">""&amp;TEXT(MIN(B206:B210),"mmm dd")&amp;" - "&amp;TEXT(MAX(B206:B210),"mmm dd")</f>
        <v>nov 06 - nov 12</v>
      </c>
      <c r="C211" s="88">
        <f t="shared" ref="C211" si="368">SUM(C206:C210)</f>
        <v>0</v>
      </c>
      <c r="D211" s="94" t="e">
        <f t="shared" ref="D211" si="369">E211/C211</f>
        <v>#DIV/0!</v>
      </c>
      <c r="E211" s="93">
        <f t="shared" ref="E211" si="370">SUM(E206:E210)</f>
        <v>0</v>
      </c>
      <c r="F211" s="104"/>
      <c r="G211" s="88">
        <f t="shared" ref="G211" si="371">SUM(G206:G210)</f>
        <v>0</v>
      </c>
      <c r="H211" s="94" t="e">
        <f t="shared" ref="H211" si="372">I211/G211</f>
        <v>#DIV/0!</v>
      </c>
      <c r="I211" s="93">
        <f t="shared" ref="I211" si="373">SUM(I206:I210)</f>
        <v>0</v>
      </c>
      <c r="J211" s="104"/>
      <c r="K211" s="88">
        <f t="shared" ref="K211" si="374">SUM(K206:K210)</f>
        <v>0</v>
      </c>
      <c r="L211" s="94" t="e">
        <f t="shared" ref="L211" si="375">M211/K211</f>
        <v>#DIV/0!</v>
      </c>
      <c r="M211" s="93">
        <f t="shared" ref="M211" si="376">SUM(M206:M210)</f>
        <v>0</v>
      </c>
      <c r="O211" s="88">
        <f t="shared" ref="O211" si="377">SUM(O206:O210)</f>
        <v>0</v>
      </c>
      <c r="P211" s="94" t="e">
        <f t="shared" ref="P211" si="378">Q211/O211</f>
        <v>#DIV/0!</v>
      </c>
      <c r="Q211" s="93">
        <f t="shared" ref="Q211" si="379">SUM(Q206:Q210)</f>
        <v>0</v>
      </c>
    </row>
    <row r="212" spans="2:17" s="89" customFormat="1" ht="14.25" hidden="1">
      <c r="B212" s="99"/>
      <c r="C212" s="96"/>
      <c r="D212" s="98"/>
      <c r="E212" s="97"/>
      <c r="H212" s="98"/>
      <c r="L212" s="98"/>
    </row>
    <row r="213" spans="2:17" s="89" customFormat="1" ht="14.25" hidden="1">
      <c r="B213" s="99">
        <f t="shared" ref="B213" si="380">WORKDAY(B210,1)</f>
        <v>45974</v>
      </c>
      <c r="C213" s="96"/>
      <c r="D213" s="98"/>
      <c r="E213" s="97"/>
      <c r="G213" s="96"/>
      <c r="H213" s="98"/>
      <c r="I213" s="97"/>
      <c r="K213" s="96"/>
      <c r="L213" s="98"/>
      <c r="M213" s="97"/>
      <c r="O213" s="96"/>
      <c r="P213" s="98"/>
      <c r="Q213" s="97"/>
    </row>
    <row r="214" spans="2:17" s="89" customFormat="1" ht="14.25" hidden="1">
      <c r="B214" s="99">
        <f t="shared" si="296"/>
        <v>45975</v>
      </c>
    </row>
    <row r="215" spans="2:17" s="89" customFormat="1" ht="14.25" hidden="1">
      <c r="B215" s="99">
        <f t="shared" si="296"/>
        <v>45978</v>
      </c>
      <c r="C215" s="96"/>
      <c r="D215" s="98"/>
      <c r="E215" s="97"/>
      <c r="G215" s="96"/>
      <c r="H215" s="98"/>
      <c r="I215" s="97"/>
      <c r="K215" s="96"/>
      <c r="L215" s="98"/>
      <c r="M215" s="97"/>
      <c r="O215" s="96"/>
      <c r="P215" s="98"/>
      <c r="Q215" s="97"/>
    </row>
    <row r="216" spans="2:17" s="89" customFormat="1" ht="14.25" hidden="1">
      <c r="B216" s="99">
        <f t="shared" si="296"/>
        <v>45979</v>
      </c>
      <c r="C216" s="96"/>
      <c r="D216" s="98"/>
      <c r="E216" s="97"/>
      <c r="G216" s="96"/>
      <c r="H216" s="98"/>
      <c r="I216" s="97"/>
      <c r="K216" s="96"/>
      <c r="L216" s="98"/>
      <c r="M216" s="97"/>
      <c r="O216" s="96"/>
      <c r="P216" s="98"/>
      <c r="Q216" s="97"/>
    </row>
    <row r="217" spans="2:17" s="89" customFormat="1" ht="14.25" hidden="1">
      <c r="B217" s="99">
        <f t="shared" si="296"/>
        <v>45980</v>
      </c>
      <c r="C217" s="96"/>
      <c r="D217" s="98"/>
      <c r="E217" s="97"/>
      <c r="G217" s="96"/>
      <c r="H217" s="98"/>
      <c r="I217" s="97"/>
      <c r="K217" s="96"/>
      <c r="L217" s="98"/>
      <c r="M217" s="97"/>
      <c r="O217" s="96"/>
      <c r="P217" s="98"/>
      <c r="Q217" s="97"/>
    </row>
    <row r="218" spans="2:17" s="89" customFormat="1" ht="14.25" hidden="1">
      <c r="B218" s="95" t="str">
        <f t="shared" ref="B218" si="381">""&amp;TEXT(MIN(B213:B217),"mmm dd")&amp;" - "&amp;TEXT(MAX(B213:B217),"mmm dd")</f>
        <v>nov 13 - nov 19</v>
      </c>
      <c r="C218" s="88">
        <f t="shared" ref="C218" si="382">SUM(C213:C217)</f>
        <v>0</v>
      </c>
      <c r="D218" s="94" t="e">
        <f t="shared" ref="D218" si="383">E218/C218</f>
        <v>#DIV/0!</v>
      </c>
      <c r="E218" s="93">
        <f t="shared" ref="E218" si="384">SUM(E213:E217)</f>
        <v>0</v>
      </c>
      <c r="F218" s="104"/>
      <c r="G218" s="88">
        <f t="shared" ref="G218" si="385">SUM(G213:G217)</f>
        <v>0</v>
      </c>
      <c r="H218" s="94" t="e">
        <f t="shared" ref="H218" si="386">I218/G218</f>
        <v>#DIV/0!</v>
      </c>
      <c r="I218" s="93">
        <f t="shared" ref="I218" si="387">SUM(I213:I217)</f>
        <v>0</v>
      </c>
      <c r="J218" s="104"/>
      <c r="K218" s="88">
        <f t="shared" ref="K218" si="388">SUM(K213:K217)</f>
        <v>0</v>
      </c>
      <c r="L218" s="94" t="e">
        <f t="shared" ref="L218" si="389">M218/K218</f>
        <v>#DIV/0!</v>
      </c>
      <c r="M218" s="93">
        <f t="shared" ref="M218" si="390">SUM(M213:M217)</f>
        <v>0</v>
      </c>
      <c r="O218" s="88">
        <f t="shared" ref="O218" si="391">SUM(O213:O217)</f>
        <v>0</v>
      </c>
      <c r="P218" s="94" t="e">
        <f t="shared" ref="P218" si="392">Q218/O218</f>
        <v>#DIV/0!</v>
      </c>
      <c r="Q218" s="93">
        <f t="shared" ref="Q218" si="393">SUM(Q213:Q217)</f>
        <v>0</v>
      </c>
    </row>
    <row r="219" spans="2:17" s="89" customFormat="1" ht="14.25" hidden="1">
      <c r="B219" s="99"/>
      <c r="C219" s="96"/>
      <c r="D219" s="98"/>
      <c r="E219" s="97"/>
      <c r="H219" s="98"/>
      <c r="L219" s="98"/>
    </row>
    <row r="220" spans="2:17" s="89" customFormat="1" ht="14.25" hidden="1">
      <c r="B220" s="99">
        <f t="shared" ref="B220" si="394">WORKDAY(B217,1)</f>
        <v>45981</v>
      </c>
      <c r="C220" s="96"/>
      <c r="D220" s="98"/>
      <c r="E220" s="97"/>
      <c r="G220" s="96"/>
      <c r="H220" s="98"/>
      <c r="I220" s="97"/>
      <c r="K220" s="96"/>
      <c r="L220" s="98"/>
      <c r="M220" s="97"/>
      <c r="O220" s="96"/>
      <c r="P220" s="98"/>
      <c r="Q220" s="97"/>
    </row>
    <row r="221" spans="2:17" s="89" customFormat="1" ht="14.25" hidden="1">
      <c r="B221" s="99">
        <f t="shared" si="296"/>
        <v>45982</v>
      </c>
    </row>
    <row r="222" spans="2:17" s="89" customFormat="1" ht="14.25" hidden="1">
      <c r="B222" s="99">
        <f t="shared" si="296"/>
        <v>45985</v>
      </c>
      <c r="C222" s="96"/>
      <c r="D222" s="98"/>
      <c r="E222" s="97"/>
      <c r="G222" s="96"/>
      <c r="H222" s="98"/>
      <c r="I222" s="97"/>
      <c r="K222" s="96"/>
      <c r="L222" s="98"/>
      <c r="M222" s="97"/>
      <c r="O222" s="96"/>
      <c r="P222" s="98"/>
      <c r="Q222" s="97"/>
    </row>
    <row r="223" spans="2:17" s="89" customFormat="1" ht="14.25" hidden="1">
      <c r="B223" s="99">
        <f t="shared" si="296"/>
        <v>45986</v>
      </c>
      <c r="C223" s="96"/>
      <c r="D223" s="98"/>
      <c r="E223" s="97"/>
      <c r="G223" s="96"/>
      <c r="H223" s="98"/>
      <c r="I223" s="97"/>
      <c r="K223" s="96"/>
      <c r="L223" s="98"/>
      <c r="M223" s="97"/>
      <c r="O223" s="96"/>
      <c r="P223" s="98"/>
      <c r="Q223" s="97"/>
    </row>
    <row r="224" spans="2:17" s="89" customFormat="1" ht="14.25" hidden="1">
      <c r="B224" s="99">
        <f t="shared" si="296"/>
        <v>45987</v>
      </c>
      <c r="C224" s="96"/>
      <c r="D224" s="98"/>
      <c r="E224" s="97"/>
      <c r="G224" s="96"/>
      <c r="H224" s="98"/>
      <c r="I224" s="97"/>
      <c r="K224" s="96"/>
      <c r="L224" s="98"/>
      <c r="M224" s="97"/>
      <c r="O224" s="96"/>
      <c r="P224" s="98"/>
      <c r="Q224" s="97"/>
    </row>
    <row r="225" spans="2:17" s="89" customFormat="1" ht="14.25" hidden="1">
      <c r="B225" s="95" t="str">
        <f t="shared" ref="B225" si="395">""&amp;TEXT(MIN(B220:B224),"mmm dd")&amp;" - "&amp;TEXT(MAX(B220:B224),"mmm dd")</f>
        <v>nov 20 - nov 26</v>
      </c>
      <c r="C225" s="88">
        <f t="shared" ref="C225" si="396">SUM(C220:C224)</f>
        <v>0</v>
      </c>
      <c r="D225" s="94" t="e">
        <f t="shared" ref="D225" si="397">E225/C225</f>
        <v>#DIV/0!</v>
      </c>
      <c r="E225" s="93">
        <f t="shared" ref="E225" si="398">SUM(E220:E224)</f>
        <v>0</v>
      </c>
      <c r="F225" s="104"/>
      <c r="G225" s="88">
        <f t="shared" ref="G225" si="399">SUM(G220:G224)</f>
        <v>0</v>
      </c>
      <c r="H225" s="94" t="e">
        <f t="shared" ref="H225" si="400">I225/G225</f>
        <v>#DIV/0!</v>
      </c>
      <c r="I225" s="93">
        <f t="shared" ref="I225" si="401">SUM(I220:I224)</f>
        <v>0</v>
      </c>
      <c r="J225" s="104"/>
      <c r="K225" s="88">
        <f t="shared" ref="K225" si="402">SUM(K220:K224)</f>
        <v>0</v>
      </c>
      <c r="L225" s="94" t="e">
        <f t="shared" ref="L225" si="403">M225/K225</f>
        <v>#DIV/0!</v>
      </c>
      <c r="M225" s="93">
        <f t="shared" ref="M225" si="404">SUM(M220:M224)</f>
        <v>0</v>
      </c>
      <c r="O225" s="88">
        <f t="shared" ref="O225" si="405">SUM(O220:O224)</f>
        <v>0</v>
      </c>
      <c r="P225" s="94" t="e">
        <f t="shared" ref="P225" si="406">Q225/O225</f>
        <v>#DIV/0!</v>
      </c>
      <c r="Q225" s="93">
        <f t="shared" ref="Q225" si="407">SUM(Q220:Q224)</f>
        <v>0</v>
      </c>
    </row>
    <row r="226" spans="2:17" s="89" customFormat="1" ht="14.25" hidden="1">
      <c r="B226" s="99"/>
      <c r="C226" s="96"/>
      <c r="D226" s="98"/>
      <c r="E226" s="97"/>
      <c r="H226" s="98"/>
      <c r="L226" s="98"/>
    </row>
    <row r="227" spans="2:17" s="89" customFormat="1" ht="14.25" hidden="1">
      <c r="B227" s="99">
        <f t="shared" ref="B227" si="408">WORKDAY(B224,1)</f>
        <v>45988</v>
      </c>
      <c r="C227" s="96"/>
      <c r="D227" s="98"/>
      <c r="E227" s="97"/>
      <c r="G227" s="96"/>
      <c r="H227" s="98"/>
      <c r="I227" s="97"/>
      <c r="K227" s="96"/>
      <c r="L227" s="98"/>
      <c r="M227" s="97"/>
      <c r="O227" s="96"/>
      <c r="P227" s="98"/>
      <c r="Q227" s="97"/>
    </row>
    <row r="228" spans="2:17" s="89" customFormat="1" ht="14.25" hidden="1">
      <c r="B228" s="99">
        <f t="shared" si="296"/>
        <v>45989</v>
      </c>
    </row>
    <row r="229" spans="2:17" s="89" customFormat="1" ht="14.25" hidden="1">
      <c r="B229" s="99">
        <f t="shared" si="296"/>
        <v>45992</v>
      </c>
      <c r="C229" s="96"/>
      <c r="D229" s="98"/>
      <c r="E229" s="97"/>
      <c r="G229" s="96"/>
      <c r="H229" s="98"/>
      <c r="I229" s="97"/>
      <c r="K229" s="96"/>
      <c r="L229" s="98"/>
      <c r="M229" s="97"/>
      <c r="O229" s="96"/>
      <c r="P229" s="98"/>
      <c r="Q229" s="97"/>
    </row>
    <row r="230" spans="2:17" s="89" customFormat="1" ht="14.25" hidden="1">
      <c r="B230" s="99">
        <f t="shared" si="296"/>
        <v>45993</v>
      </c>
      <c r="C230" s="96"/>
      <c r="D230" s="98"/>
      <c r="E230" s="97"/>
      <c r="G230" s="96"/>
      <c r="H230" s="98"/>
      <c r="I230" s="97"/>
      <c r="K230" s="96"/>
      <c r="L230" s="98"/>
      <c r="M230" s="97"/>
      <c r="O230" s="96"/>
      <c r="P230" s="98"/>
      <c r="Q230" s="97"/>
    </row>
    <row r="231" spans="2:17" s="89" customFormat="1" ht="14.25" hidden="1">
      <c r="B231" s="99">
        <f t="shared" si="296"/>
        <v>45994</v>
      </c>
      <c r="C231" s="96"/>
      <c r="D231" s="98"/>
      <c r="E231" s="97"/>
      <c r="G231" s="96"/>
      <c r="H231" s="98"/>
      <c r="I231" s="97"/>
      <c r="K231" s="96"/>
      <c r="L231" s="98"/>
      <c r="M231" s="97"/>
      <c r="O231" s="96"/>
      <c r="P231" s="98"/>
      <c r="Q231" s="97"/>
    </row>
    <row r="232" spans="2:17" s="89" customFormat="1" ht="14.25" hidden="1">
      <c r="B232" s="95" t="str">
        <f t="shared" ref="B232" si="409">""&amp;TEXT(MIN(B227:B231),"mmm dd")&amp;" - "&amp;TEXT(MAX(B227:B231),"mmm dd")</f>
        <v>nov 27 - dec 03</v>
      </c>
      <c r="C232" s="88">
        <f t="shared" ref="C232" si="410">SUM(C227:C231)</f>
        <v>0</v>
      </c>
      <c r="D232" s="94" t="e">
        <f t="shared" ref="D232" si="411">E232/C232</f>
        <v>#DIV/0!</v>
      </c>
      <c r="E232" s="93">
        <f t="shared" ref="E232" si="412">SUM(E227:E231)</f>
        <v>0</v>
      </c>
      <c r="F232" s="104"/>
      <c r="G232" s="88">
        <f t="shared" ref="G232" si="413">SUM(G227:G231)</f>
        <v>0</v>
      </c>
      <c r="H232" s="94" t="e">
        <f t="shared" ref="H232" si="414">I232/G232</f>
        <v>#DIV/0!</v>
      </c>
      <c r="I232" s="93">
        <f t="shared" ref="I232" si="415">SUM(I227:I231)</f>
        <v>0</v>
      </c>
      <c r="J232" s="104"/>
      <c r="K232" s="88">
        <f t="shared" ref="K232" si="416">SUM(K227:K231)</f>
        <v>0</v>
      </c>
      <c r="L232" s="94" t="e">
        <f t="shared" ref="L232" si="417">M232/K232</f>
        <v>#DIV/0!</v>
      </c>
      <c r="M232" s="93">
        <f t="shared" ref="M232" si="418">SUM(M227:M231)</f>
        <v>0</v>
      </c>
      <c r="O232" s="88">
        <f t="shared" ref="O232" si="419">SUM(O227:O231)</f>
        <v>0</v>
      </c>
      <c r="P232" s="94" t="e">
        <f t="shared" ref="P232" si="420">Q232/O232</f>
        <v>#DIV/0!</v>
      </c>
      <c r="Q232" s="93">
        <f t="shared" ref="Q232" si="421">SUM(Q227:Q231)</f>
        <v>0</v>
      </c>
    </row>
    <row r="233" spans="2:17" s="89" customFormat="1" ht="14.25" hidden="1">
      <c r="B233" s="99"/>
      <c r="C233" s="96"/>
      <c r="D233" s="98"/>
      <c r="E233" s="97"/>
      <c r="H233" s="98"/>
      <c r="L233" s="98"/>
    </row>
    <row r="234" spans="2:17" s="89" customFormat="1" ht="14.25" hidden="1">
      <c r="B234" s="99">
        <f t="shared" ref="B234" si="422">WORKDAY(B231,1)</f>
        <v>45995</v>
      </c>
      <c r="C234" s="96"/>
      <c r="D234" s="98"/>
      <c r="E234" s="97"/>
      <c r="G234" s="96"/>
      <c r="H234" s="98"/>
      <c r="I234" s="97"/>
      <c r="K234" s="96"/>
      <c r="L234" s="98"/>
      <c r="M234" s="97"/>
      <c r="O234" s="96"/>
      <c r="P234" s="98"/>
      <c r="Q234" s="97"/>
    </row>
    <row r="235" spans="2:17" s="89" customFormat="1" ht="14.25" hidden="1">
      <c r="B235" s="99">
        <f t="shared" si="296"/>
        <v>45996</v>
      </c>
    </row>
    <row r="236" spans="2:17" s="89" customFormat="1" ht="14.25" hidden="1">
      <c r="B236" s="99">
        <f t="shared" si="296"/>
        <v>45999</v>
      </c>
      <c r="C236" s="96"/>
      <c r="D236" s="98"/>
      <c r="E236" s="97"/>
      <c r="G236" s="96"/>
      <c r="H236" s="98"/>
      <c r="I236" s="97"/>
      <c r="K236" s="96"/>
      <c r="L236" s="98"/>
      <c r="M236" s="97"/>
      <c r="O236" s="96"/>
      <c r="P236" s="98"/>
      <c r="Q236" s="97"/>
    </row>
    <row r="237" spans="2:17" s="89" customFormat="1" ht="14.25" hidden="1">
      <c r="B237" s="99">
        <f t="shared" ref="B237:B300" si="423">WORKDAY(B236,1)</f>
        <v>46000</v>
      </c>
      <c r="C237" s="96"/>
      <c r="D237" s="98"/>
      <c r="E237" s="97"/>
      <c r="G237" s="96"/>
      <c r="H237" s="98"/>
      <c r="I237" s="97"/>
      <c r="K237" s="96"/>
      <c r="L237" s="98"/>
      <c r="M237" s="97"/>
      <c r="O237" s="96"/>
      <c r="P237" s="98"/>
      <c r="Q237" s="97"/>
    </row>
    <row r="238" spans="2:17" s="89" customFormat="1" ht="14.25" hidden="1">
      <c r="B238" s="99">
        <f t="shared" si="423"/>
        <v>46001</v>
      </c>
      <c r="C238" s="96"/>
      <c r="D238" s="98"/>
      <c r="E238" s="97"/>
      <c r="G238" s="96"/>
      <c r="H238" s="98"/>
      <c r="I238" s="97"/>
      <c r="K238" s="96"/>
      <c r="L238" s="98"/>
      <c r="M238" s="97"/>
      <c r="O238" s="96"/>
      <c r="P238" s="98"/>
      <c r="Q238" s="97"/>
    </row>
    <row r="239" spans="2:17" s="89" customFormat="1" ht="14.25" hidden="1">
      <c r="B239" s="95" t="str">
        <f t="shared" ref="B239" si="424">""&amp;TEXT(MIN(B234:B238),"mmm dd")&amp;" - "&amp;TEXT(MAX(B234:B238),"mmm dd")</f>
        <v>dec 04 - dec 10</v>
      </c>
      <c r="C239" s="88">
        <f t="shared" ref="C239" si="425">SUM(C234:C238)</f>
        <v>0</v>
      </c>
      <c r="D239" s="94" t="e">
        <f t="shared" ref="D239" si="426">E239/C239</f>
        <v>#DIV/0!</v>
      </c>
      <c r="E239" s="93">
        <f t="shared" ref="E239" si="427">SUM(E234:E238)</f>
        <v>0</v>
      </c>
      <c r="F239" s="104"/>
      <c r="G239" s="88">
        <f t="shared" ref="G239" si="428">SUM(G234:G238)</f>
        <v>0</v>
      </c>
      <c r="H239" s="94" t="e">
        <f t="shared" ref="H239" si="429">I239/G239</f>
        <v>#DIV/0!</v>
      </c>
      <c r="I239" s="93">
        <f t="shared" ref="I239" si="430">SUM(I234:I238)</f>
        <v>0</v>
      </c>
      <c r="J239" s="104"/>
      <c r="K239" s="88">
        <f t="shared" ref="K239" si="431">SUM(K234:K238)</f>
        <v>0</v>
      </c>
      <c r="L239" s="94" t="e">
        <f t="shared" ref="L239" si="432">M239/K239</f>
        <v>#DIV/0!</v>
      </c>
      <c r="M239" s="93">
        <f t="shared" ref="M239" si="433">SUM(M234:M238)</f>
        <v>0</v>
      </c>
      <c r="O239" s="88">
        <f t="shared" ref="O239" si="434">SUM(O234:O238)</f>
        <v>0</v>
      </c>
      <c r="P239" s="94" t="e">
        <f t="shared" ref="P239" si="435">Q239/O239</f>
        <v>#DIV/0!</v>
      </c>
      <c r="Q239" s="93">
        <f t="shared" ref="Q239" si="436">SUM(Q234:Q238)</f>
        <v>0</v>
      </c>
    </row>
    <row r="240" spans="2:17" s="89" customFormat="1" ht="14.25" hidden="1">
      <c r="B240" s="99"/>
      <c r="C240" s="96"/>
      <c r="D240" s="98"/>
      <c r="E240" s="97"/>
      <c r="H240" s="98"/>
      <c r="L240" s="98"/>
    </row>
    <row r="241" spans="2:17" s="89" customFormat="1" ht="14.25" hidden="1">
      <c r="B241" s="99">
        <f t="shared" ref="B241" si="437">WORKDAY(B238,1)</f>
        <v>46002</v>
      </c>
      <c r="C241" s="96"/>
      <c r="D241" s="98"/>
      <c r="E241" s="97"/>
      <c r="G241" s="96"/>
      <c r="H241" s="98"/>
      <c r="I241" s="97"/>
      <c r="K241" s="96"/>
      <c r="L241" s="98"/>
      <c r="M241" s="97"/>
      <c r="O241" s="96"/>
      <c r="P241" s="98"/>
      <c r="Q241" s="97"/>
    </row>
    <row r="242" spans="2:17" s="89" customFormat="1" ht="14.25" hidden="1">
      <c r="B242" s="99">
        <f t="shared" si="423"/>
        <v>46003</v>
      </c>
    </row>
    <row r="243" spans="2:17" s="89" customFormat="1" ht="14.25" hidden="1">
      <c r="B243" s="99">
        <f t="shared" si="423"/>
        <v>46006</v>
      </c>
      <c r="C243" s="96"/>
      <c r="D243" s="98"/>
      <c r="E243" s="97"/>
      <c r="G243" s="96"/>
      <c r="H243" s="98"/>
      <c r="I243" s="97"/>
      <c r="K243" s="96"/>
      <c r="L243" s="98"/>
      <c r="M243" s="97"/>
      <c r="O243" s="96"/>
      <c r="P243" s="98"/>
      <c r="Q243" s="97"/>
    </row>
    <row r="244" spans="2:17" s="89" customFormat="1" ht="14.25" hidden="1">
      <c r="B244" s="99">
        <f t="shared" si="423"/>
        <v>46007</v>
      </c>
      <c r="C244" s="96"/>
      <c r="D244" s="98"/>
      <c r="E244" s="97"/>
      <c r="G244" s="96"/>
      <c r="H244" s="98"/>
      <c r="I244" s="97"/>
      <c r="K244" s="96"/>
      <c r="L244" s="98"/>
      <c r="M244" s="97"/>
      <c r="O244" s="96"/>
      <c r="P244" s="98"/>
      <c r="Q244" s="97"/>
    </row>
    <row r="245" spans="2:17" s="89" customFormat="1" ht="14.25" hidden="1">
      <c r="B245" s="99">
        <f t="shared" si="423"/>
        <v>46008</v>
      </c>
      <c r="C245" s="96"/>
      <c r="D245" s="98"/>
      <c r="E245" s="97"/>
      <c r="G245" s="96"/>
      <c r="H245" s="98"/>
      <c r="I245" s="97"/>
      <c r="K245" s="96"/>
      <c r="L245" s="98"/>
      <c r="M245" s="97"/>
      <c r="O245" s="96"/>
      <c r="P245" s="98"/>
      <c r="Q245" s="97"/>
    </row>
    <row r="246" spans="2:17" s="89" customFormat="1" ht="14.25" hidden="1">
      <c r="B246" s="95" t="str">
        <f t="shared" ref="B246" si="438">""&amp;TEXT(MIN(B241:B245),"mmm dd")&amp;" - "&amp;TEXT(MAX(B241:B245),"mmm dd")</f>
        <v>dec 11 - dec 17</v>
      </c>
      <c r="C246" s="88">
        <f t="shared" ref="C246" si="439">SUM(C241:C245)</f>
        <v>0</v>
      </c>
      <c r="D246" s="94" t="e">
        <f t="shared" ref="D246" si="440">E246/C246</f>
        <v>#DIV/0!</v>
      </c>
      <c r="E246" s="93">
        <f t="shared" ref="E246" si="441">SUM(E241:E245)</f>
        <v>0</v>
      </c>
      <c r="F246" s="104"/>
      <c r="G246" s="88">
        <f t="shared" ref="G246" si="442">SUM(G241:G245)</f>
        <v>0</v>
      </c>
      <c r="H246" s="94" t="e">
        <f t="shared" ref="H246" si="443">I246/G246</f>
        <v>#DIV/0!</v>
      </c>
      <c r="I246" s="93">
        <f t="shared" ref="I246" si="444">SUM(I241:I245)</f>
        <v>0</v>
      </c>
      <c r="J246" s="104"/>
      <c r="K246" s="88">
        <f t="shared" ref="K246" si="445">SUM(K241:K245)</f>
        <v>0</v>
      </c>
      <c r="L246" s="94" t="e">
        <f t="shared" ref="L246" si="446">M246/K246</f>
        <v>#DIV/0!</v>
      </c>
      <c r="M246" s="93">
        <f t="shared" ref="M246" si="447">SUM(M241:M245)</f>
        <v>0</v>
      </c>
      <c r="O246" s="88">
        <f t="shared" ref="O246" si="448">SUM(O241:O245)</f>
        <v>0</v>
      </c>
      <c r="P246" s="94" t="e">
        <f t="shared" ref="P246" si="449">Q246/O246</f>
        <v>#DIV/0!</v>
      </c>
      <c r="Q246" s="93">
        <f t="shared" ref="Q246" si="450">SUM(Q241:Q245)</f>
        <v>0</v>
      </c>
    </row>
    <row r="247" spans="2:17" s="89" customFormat="1" ht="14.25" hidden="1">
      <c r="B247" s="99"/>
      <c r="C247" s="96"/>
      <c r="D247" s="98"/>
      <c r="E247" s="97"/>
      <c r="H247" s="98"/>
      <c r="L247" s="98"/>
    </row>
    <row r="248" spans="2:17" s="89" customFormat="1" ht="14.25" hidden="1">
      <c r="B248" s="99">
        <f t="shared" ref="B248" si="451">WORKDAY(B245,1)</f>
        <v>46009</v>
      </c>
      <c r="C248" s="96"/>
      <c r="D248" s="98"/>
      <c r="E248" s="97"/>
      <c r="G248" s="96"/>
      <c r="H248" s="98"/>
      <c r="I248" s="97"/>
      <c r="K248" s="96"/>
      <c r="L248" s="98"/>
      <c r="M248" s="97"/>
      <c r="O248" s="96"/>
      <c r="P248" s="98"/>
      <c r="Q248" s="97"/>
    </row>
    <row r="249" spans="2:17" s="89" customFormat="1" ht="14.25" hidden="1">
      <c r="B249" s="99">
        <f t="shared" si="423"/>
        <v>46010</v>
      </c>
    </row>
    <row r="250" spans="2:17" s="89" customFormat="1" ht="14.25" hidden="1">
      <c r="B250" s="99">
        <f t="shared" si="423"/>
        <v>46013</v>
      </c>
      <c r="C250" s="96"/>
      <c r="D250" s="98"/>
      <c r="E250" s="97"/>
      <c r="G250" s="96"/>
      <c r="H250" s="98"/>
      <c r="I250" s="97"/>
      <c r="K250" s="96"/>
      <c r="L250" s="98"/>
      <c r="M250" s="97"/>
      <c r="O250" s="96"/>
      <c r="P250" s="98"/>
      <c r="Q250" s="97"/>
    </row>
    <row r="251" spans="2:17" s="89" customFormat="1" ht="14.25" hidden="1">
      <c r="B251" s="99">
        <f t="shared" si="423"/>
        <v>46014</v>
      </c>
      <c r="C251" s="96"/>
      <c r="D251" s="98"/>
      <c r="E251" s="97"/>
      <c r="G251" s="96"/>
      <c r="H251" s="98"/>
      <c r="I251" s="97"/>
      <c r="K251" s="96"/>
      <c r="L251" s="98"/>
      <c r="M251" s="97"/>
      <c r="O251" s="96"/>
      <c r="P251" s="98"/>
      <c r="Q251" s="97"/>
    </row>
    <row r="252" spans="2:17" s="89" customFormat="1" ht="14.25" hidden="1">
      <c r="B252" s="99">
        <f t="shared" si="423"/>
        <v>46015</v>
      </c>
      <c r="C252" s="96"/>
      <c r="D252" s="98"/>
      <c r="E252" s="97"/>
      <c r="G252" s="96"/>
      <c r="H252" s="98"/>
      <c r="I252" s="97"/>
      <c r="K252" s="96"/>
      <c r="L252" s="98"/>
      <c r="M252" s="97"/>
      <c r="O252" s="96"/>
      <c r="P252" s="98"/>
      <c r="Q252" s="97"/>
    </row>
    <row r="253" spans="2:17" s="89" customFormat="1" ht="14.25" hidden="1">
      <c r="B253" s="95" t="str">
        <f t="shared" ref="B253" si="452">""&amp;TEXT(MIN(B248:B252),"mmm dd")&amp;" - "&amp;TEXT(MAX(B248:B252),"mmm dd")</f>
        <v>dec 18 - dec 24</v>
      </c>
      <c r="C253" s="88">
        <f t="shared" ref="C253" si="453">SUM(C248:C252)</f>
        <v>0</v>
      </c>
      <c r="D253" s="94" t="e">
        <f t="shared" ref="D253" si="454">E253/C253</f>
        <v>#DIV/0!</v>
      </c>
      <c r="E253" s="93">
        <f t="shared" ref="E253" si="455">SUM(E248:E252)</f>
        <v>0</v>
      </c>
      <c r="F253" s="104"/>
      <c r="G253" s="88">
        <f t="shared" ref="G253" si="456">SUM(G248:G252)</f>
        <v>0</v>
      </c>
      <c r="H253" s="94" t="e">
        <f t="shared" ref="H253" si="457">I253/G253</f>
        <v>#DIV/0!</v>
      </c>
      <c r="I253" s="93">
        <f t="shared" ref="I253" si="458">SUM(I248:I252)</f>
        <v>0</v>
      </c>
      <c r="J253" s="104"/>
      <c r="K253" s="88">
        <f t="shared" ref="K253" si="459">SUM(K248:K252)</f>
        <v>0</v>
      </c>
      <c r="L253" s="94" t="e">
        <f t="shared" ref="L253" si="460">M253/K253</f>
        <v>#DIV/0!</v>
      </c>
      <c r="M253" s="93">
        <f t="shared" ref="M253" si="461">SUM(M248:M252)</f>
        <v>0</v>
      </c>
      <c r="O253" s="88">
        <f t="shared" ref="O253" si="462">SUM(O248:O252)</f>
        <v>0</v>
      </c>
      <c r="P253" s="94" t="e">
        <f t="shared" ref="P253" si="463">Q253/O253</f>
        <v>#DIV/0!</v>
      </c>
      <c r="Q253" s="93">
        <f t="shared" ref="Q253" si="464">SUM(Q248:Q252)</f>
        <v>0</v>
      </c>
    </row>
    <row r="254" spans="2:17" s="89" customFormat="1" ht="14.25" hidden="1">
      <c r="B254" s="99"/>
      <c r="C254" s="96"/>
      <c r="D254" s="98"/>
      <c r="E254" s="97"/>
      <c r="H254" s="98"/>
      <c r="L254" s="98"/>
    </row>
    <row r="255" spans="2:17" s="89" customFormat="1" ht="14.25" hidden="1">
      <c r="B255" s="99">
        <f t="shared" ref="B255" si="465">WORKDAY(B252,1)</f>
        <v>46016</v>
      </c>
      <c r="C255" s="96"/>
      <c r="D255" s="98"/>
      <c r="E255" s="97"/>
      <c r="G255" s="96"/>
      <c r="H255" s="98"/>
      <c r="I255" s="97"/>
      <c r="K255" s="96"/>
      <c r="L255" s="98"/>
      <c r="M255" s="97"/>
      <c r="O255" s="96"/>
      <c r="P255" s="98"/>
      <c r="Q255" s="97"/>
    </row>
    <row r="256" spans="2:17" s="89" customFormat="1" ht="14.25" hidden="1">
      <c r="B256" s="99">
        <f t="shared" si="423"/>
        <v>46017</v>
      </c>
    </row>
    <row r="257" spans="2:17" s="89" customFormat="1" ht="14.25" hidden="1">
      <c r="B257" s="99">
        <f t="shared" si="423"/>
        <v>46020</v>
      </c>
      <c r="C257" s="96"/>
      <c r="D257" s="98"/>
      <c r="E257" s="97"/>
      <c r="G257" s="96"/>
      <c r="H257" s="98"/>
      <c r="I257" s="97"/>
      <c r="K257" s="96"/>
      <c r="L257" s="98"/>
      <c r="M257" s="97"/>
      <c r="O257" s="96"/>
      <c r="P257" s="98"/>
      <c r="Q257" s="97"/>
    </row>
    <row r="258" spans="2:17" s="89" customFormat="1" ht="14.25" hidden="1">
      <c r="B258" s="99">
        <f t="shared" si="423"/>
        <v>46021</v>
      </c>
      <c r="C258" s="96"/>
      <c r="D258" s="98"/>
      <c r="E258" s="97"/>
      <c r="G258" s="96"/>
      <c r="H258" s="98"/>
      <c r="I258" s="97"/>
      <c r="K258" s="96"/>
      <c r="L258" s="98"/>
      <c r="M258" s="97"/>
      <c r="O258" s="96"/>
      <c r="P258" s="98"/>
      <c r="Q258" s="97"/>
    </row>
    <row r="259" spans="2:17" s="89" customFormat="1" ht="14.25" hidden="1">
      <c r="B259" s="99">
        <f t="shared" si="423"/>
        <v>46022</v>
      </c>
      <c r="C259" s="115" t="s">
        <v>26</v>
      </c>
      <c r="D259" s="98"/>
      <c r="E259" s="97"/>
      <c r="G259" s="96"/>
      <c r="H259" s="98"/>
      <c r="I259" s="97"/>
      <c r="K259" s="96"/>
      <c r="L259" s="98"/>
      <c r="M259" s="97"/>
      <c r="O259" s="96"/>
      <c r="P259" s="98"/>
      <c r="Q259" s="97"/>
    </row>
    <row r="260" spans="2:17" s="89" customFormat="1" ht="14.25" hidden="1">
      <c r="B260" s="95" t="str">
        <f t="shared" ref="B260" si="466">""&amp;TEXT(MIN(B255:B259),"mmm dd")&amp;" - "&amp;TEXT(MAX(B255:B259),"mmm dd")</f>
        <v>dec 25 - dec 31</v>
      </c>
      <c r="C260" s="88">
        <f t="shared" ref="C260" si="467">SUM(C255:C259)</f>
        <v>0</v>
      </c>
      <c r="D260" s="94" t="e">
        <f t="shared" ref="D260" si="468">E260/C260</f>
        <v>#DIV/0!</v>
      </c>
      <c r="E260" s="93">
        <f t="shared" ref="E260" si="469">SUM(E255:E259)</f>
        <v>0</v>
      </c>
      <c r="F260" s="104"/>
      <c r="G260" s="88">
        <f t="shared" ref="G260" si="470">SUM(G255:G259)</f>
        <v>0</v>
      </c>
      <c r="H260" s="94" t="e">
        <f t="shared" ref="H260" si="471">I260/G260</f>
        <v>#DIV/0!</v>
      </c>
      <c r="I260" s="93">
        <f t="shared" ref="I260" si="472">SUM(I255:I259)</f>
        <v>0</v>
      </c>
      <c r="J260" s="104"/>
      <c r="K260" s="88">
        <f t="shared" ref="K260" si="473">SUM(K255:K259)</f>
        <v>0</v>
      </c>
      <c r="L260" s="94" t="e">
        <f t="shared" ref="L260" si="474">M260/K260</f>
        <v>#DIV/0!</v>
      </c>
      <c r="M260" s="93">
        <f t="shared" ref="M260" si="475">SUM(M255:M259)</f>
        <v>0</v>
      </c>
      <c r="O260" s="88">
        <f t="shared" ref="O260" si="476">SUM(O255:O259)</f>
        <v>0</v>
      </c>
      <c r="P260" s="94" t="e">
        <f t="shared" ref="P260" si="477">Q260/O260</f>
        <v>#DIV/0!</v>
      </c>
      <c r="Q260" s="93">
        <f t="shared" ref="Q260" si="478">SUM(Q255:Q259)</f>
        <v>0</v>
      </c>
    </row>
    <row r="261" spans="2:17" s="89" customFormat="1" ht="14.25" hidden="1">
      <c r="B261" s="99"/>
      <c r="C261" s="96"/>
      <c r="D261" s="98"/>
      <c r="E261" s="97"/>
      <c r="H261" s="98"/>
      <c r="L261" s="98"/>
    </row>
    <row r="262" spans="2:17" hidden="1">
      <c r="B262" s="99">
        <f t="shared" ref="B262" si="479">WORKDAY(B259,1)</f>
        <v>46023</v>
      </c>
      <c r="C262" s="115" t="s">
        <v>26</v>
      </c>
      <c r="D262" s="98"/>
      <c r="E262" s="97"/>
      <c r="F262" s="89"/>
      <c r="G262" s="96"/>
      <c r="H262" s="98"/>
      <c r="I262" s="97"/>
      <c r="J262" s="89"/>
      <c r="K262" s="96"/>
      <c r="L262" s="98"/>
      <c r="M262" s="97"/>
      <c r="N262" s="89"/>
      <c r="O262" s="96"/>
      <c r="P262" s="98"/>
      <c r="Q262" s="97"/>
    </row>
    <row r="263" spans="2:17" hidden="1">
      <c r="B263" s="99">
        <f t="shared" si="423"/>
        <v>46024</v>
      </c>
      <c r="C263" s="89"/>
      <c r="D263" s="89"/>
      <c r="E263" s="89"/>
      <c r="F263" s="89"/>
      <c r="G263" s="89"/>
      <c r="H263" s="89"/>
      <c r="I263" s="89"/>
      <c r="J263" s="89"/>
      <c r="K263" s="89"/>
      <c r="L263" s="89"/>
      <c r="M263" s="89"/>
      <c r="N263" s="89"/>
      <c r="O263" s="89"/>
      <c r="P263" s="89"/>
      <c r="Q263" s="89"/>
    </row>
    <row r="264" spans="2:17" s="89" customFormat="1" ht="14.25" hidden="1">
      <c r="B264" s="99">
        <f t="shared" si="423"/>
        <v>46027</v>
      </c>
      <c r="C264" s="96"/>
      <c r="D264" s="98"/>
      <c r="E264" s="97"/>
      <c r="G264" s="96"/>
      <c r="H264" s="98"/>
      <c r="I264" s="97"/>
      <c r="K264" s="96"/>
      <c r="L264" s="98"/>
      <c r="M264" s="97"/>
      <c r="O264" s="96"/>
      <c r="P264" s="98"/>
      <c r="Q264" s="97"/>
    </row>
    <row r="265" spans="2:17" hidden="1">
      <c r="B265" s="99">
        <f t="shared" si="423"/>
        <v>46028</v>
      </c>
      <c r="C265" s="96"/>
      <c r="D265" s="98"/>
      <c r="E265" s="97"/>
      <c r="F265" s="89"/>
      <c r="G265" s="96"/>
      <c r="H265" s="98"/>
      <c r="I265" s="97"/>
      <c r="J265" s="89"/>
      <c r="K265" s="96"/>
      <c r="L265" s="98"/>
      <c r="M265" s="97"/>
      <c r="N265" s="89"/>
      <c r="O265" s="96"/>
      <c r="P265" s="98"/>
      <c r="Q265" s="97"/>
    </row>
    <row r="266" spans="2:17" hidden="1">
      <c r="B266" s="99">
        <f t="shared" si="423"/>
        <v>46029</v>
      </c>
      <c r="C266" s="96"/>
      <c r="D266" s="98"/>
      <c r="E266" s="97"/>
      <c r="F266" s="89"/>
      <c r="G266" s="96"/>
      <c r="H266" s="98"/>
      <c r="I266" s="97"/>
      <c r="J266" s="89"/>
      <c r="K266" s="96"/>
      <c r="L266" s="98"/>
      <c r="M266" s="97"/>
      <c r="N266" s="89"/>
      <c r="O266" s="96"/>
      <c r="P266" s="98"/>
      <c r="Q266" s="97"/>
    </row>
    <row r="267" spans="2:17" hidden="1">
      <c r="B267" s="95" t="str">
        <f t="shared" ref="B267" si="480">""&amp;TEXT(MIN(B262:B266),"mmm dd")&amp;" - "&amp;TEXT(MAX(B262:B266),"mmm dd")</f>
        <v>jan 01 - jan 07</v>
      </c>
      <c r="C267" s="88">
        <f t="shared" ref="C267" si="481">SUM(C262:C266)</f>
        <v>0</v>
      </c>
      <c r="D267" s="94" t="e">
        <f t="shared" ref="D267" si="482">E267/C267</f>
        <v>#DIV/0!</v>
      </c>
      <c r="E267" s="93">
        <f t="shared" ref="E267" si="483">SUM(E262:E266)</f>
        <v>0</v>
      </c>
      <c r="F267" s="104"/>
      <c r="G267" s="88">
        <f t="shared" ref="G267" si="484">SUM(G262:G266)</f>
        <v>0</v>
      </c>
      <c r="H267" s="94" t="e">
        <f t="shared" ref="H267" si="485">I267/G267</f>
        <v>#DIV/0!</v>
      </c>
      <c r="I267" s="93">
        <f t="shared" ref="I267" si="486">SUM(I262:I266)</f>
        <v>0</v>
      </c>
      <c r="J267" s="104"/>
      <c r="K267" s="88">
        <f t="shared" ref="K267" si="487">SUM(K262:K266)</f>
        <v>0</v>
      </c>
      <c r="L267" s="94" t="e">
        <f t="shared" ref="L267" si="488">M267/K267</f>
        <v>#DIV/0!</v>
      </c>
      <c r="M267" s="93">
        <f t="shared" ref="M267" si="489">SUM(M262:M266)</f>
        <v>0</v>
      </c>
      <c r="N267" s="89"/>
      <c r="O267" s="88">
        <f t="shared" ref="O267" si="490">SUM(O262:O266)</f>
        <v>0</v>
      </c>
      <c r="P267" s="94" t="e">
        <f t="shared" ref="P267" si="491">Q267/O267</f>
        <v>#DIV/0!</v>
      </c>
      <c r="Q267" s="93">
        <f t="shared" ref="Q267" si="492">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93">WORKDAY(B266,1)</f>
        <v>46030</v>
      </c>
      <c r="C269" s="96"/>
      <c r="D269" s="98"/>
      <c r="E269" s="97"/>
      <c r="F269" s="89"/>
      <c r="G269" s="96"/>
      <c r="H269" s="98"/>
      <c r="I269" s="97"/>
      <c r="J269" s="89"/>
      <c r="K269" s="96"/>
      <c r="L269" s="98"/>
      <c r="M269" s="97"/>
      <c r="N269" s="89"/>
      <c r="O269" s="96"/>
      <c r="P269" s="98"/>
      <c r="Q269" s="97"/>
    </row>
    <row r="270" spans="2:17" hidden="1">
      <c r="B270" s="99">
        <f t="shared" si="423"/>
        <v>46031</v>
      </c>
      <c r="C270" s="89"/>
      <c r="D270" s="89"/>
      <c r="E270" s="89"/>
      <c r="F270" s="89"/>
      <c r="G270" s="89"/>
      <c r="H270" s="89"/>
      <c r="I270" s="89"/>
      <c r="J270" s="89"/>
      <c r="K270" s="89"/>
      <c r="L270" s="89"/>
      <c r="M270" s="89"/>
      <c r="N270" s="89"/>
      <c r="O270" s="89"/>
      <c r="P270" s="89"/>
      <c r="Q270" s="89"/>
    </row>
    <row r="271" spans="2:17" hidden="1">
      <c r="B271" s="99">
        <f t="shared" si="423"/>
        <v>46034</v>
      </c>
      <c r="C271" s="96"/>
      <c r="D271" s="98"/>
      <c r="E271" s="97"/>
      <c r="F271" s="89"/>
      <c r="G271" s="96"/>
      <c r="H271" s="98"/>
      <c r="I271" s="97"/>
      <c r="J271" s="89"/>
      <c r="K271" s="96"/>
      <c r="L271" s="98"/>
      <c r="M271" s="97"/>
      <c r="N271" s="89"/>
      <c r="O271" s="96"/>
      <c r="P271" s="98"/>
      <c r="Q271" s="97"/>
    </row>
    <row r="272" spans="2:17" hidden="1">
      <c r="B272" s="99">
        <f t="shared" si="423"/>
        <v>46035</v>
      </c>
      <c r="C272" s="96"/>
      <c r="D272" s="98"/>
      <c r="E272" s="97"/>
      <c r="F272" s="89"/>
      <c r="G272" s="96"/>
      <c r="H272" s="98"/>
      <c r="I272" s="97"/>
      <c r="J272" s="89"/>
      <c r="K272" s="96"/>
      <c r="L272" s="98"/>
      <c r="M272" s="97"/>
      <c r="N272" s="89"/>
      <c r="O272" s="96"/>
      <c r="P272" s="98"/>
      <c r="Q272" s="97"/>
    </row>
    <row r="273" spans="2:17" hidden="1">
      <c r="B273" s="99">
        <f t="shared" si="423"/>
        <v>46036</v>
      </c>
      <c r="C273" s="96"/>
      <c r="D273" s="98"/>
      <c r="E273" s="97"/>
      <c r="F273" s="89"/>
      <c r="G273" s="96"/>
      <c r="H273" s="98"/>
      <c r="I273" s="97"/>
      <c r="J273" s="89"/>
      <c r="K273" s="96"/>
      <c r="L273" s="98"/>
      <c r="M273" s="97"/>
      <c r="N273" s="89"/>
      <c r="O273" s="96"/>
      <c r="P273" s="98"/>
      <c r="Q273" s="97"/>
    </row>
    <row r="274" spans="2:17" hidden="1">
      <c r="B274" s="95" t="str">
        <f t="shared" ref="B274" si="494">""&amp;TEXT(MIN(B269:B273),"mmm dd")&amp;" - "&amp;TEXT(MAX(B269:B273),"mmm dd")</f>
        <v>jan 08 - jan 14</v>
      </c>
      <c r="C274" s="88">
        <f t="shared" ref="C274" si="495">SUM(C269:C273)</f>
        <v>0</v>
      </c>
      <c r="D274" s="94" t="e">
        <f t="shared" ref="D274" si="496">E274/C274</f>
        <v>#DIV/0!</v>
      </c>
      <c r="E274" s="93">
        <f t="shared" ref="E274" si="497">SUM(E269:E273)</f>
        <v>0</v>
      </c>
      <c r="F274" s="104"/>
      <c r="G274" s="88">
        <f t="shared" ref="G274" si="498">SUM(G269:G273)</f>
        <v>0</v>
      </c>
      <c r="H274" s="94" t="e">
        <f t="shared" ref="H274" si="499">I274/G274</f>
        <v>#DIV/0!</v>
      </c>
      <c r="I274" s="93">
        <f t="shared" ref="I274" si="500">SUM(I269:I273)</f>
        <v>0</v>
      </c>
      <c r="J274" s="104"/>
      <c r="K274" s="88">
        <f t="shared" ref="K274" si="501">SUM(K269:K273)</f>
        <v>0</v>
      </c>
      <c r="L274" s="94" t="e">
        <f t="shared" ref="L274" si="502">M274/K274</f>
        <v>#DIV/0!</v>
      </c>
      <c r="M274" s="93">
        <f t="shared" ref="M274" si="503">SUM(M269:M273)</f>
        <v>0</v>
      </c>
      <c r="N274" s="89"/>
      <c r="O274" s="88">
        <f t="shared" ref="O274" si="504">SUM(O269:O273)</f>
        <v>0</v>
      </c>
      <c r="P274" s="94" t="e">
        <f t="shared" ref="P274" si="505">Q274/O274</f>
        <v>#DIV/0!</v>
      </c>
      <c r="Q274" s="93">
        <f t="shared" ref="Q274" si="506">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507">WORKDAY(B273,1)</f>
        <v>46037</v>
      </c>
      <c r="C276" s="96"/>
      <c r="D276" s="98"/>
      <c r="E276" s="97"/>
      <c r="F276" s="89"/>
      <c r="G276" s="96"/>
      <c r="H276" s="98"/>
      <c r="I276" s="97"/>
      <c r="J276" s="89"/>
      <c r="K276" s="96"/>
      <c r="L276" s="98"/>
      <c r="M276" s="97"/>
      <c r="N276" s="89"/>
      <c r="O276" s="96"/>
      <c r="P276" s="98"/>
      <c r="Q276" s="97"/>
    </row>
    <row r="277" spans="2:17" hidden="1">
      <c r="B277" s="99">
        <f t="shared" si="423"/>
        <v>46038</v>
      </c>
      <c r="C277" s="89"/>
      <c r="D277" s="89"/>
      <c r="E277" s="89"/>
      <c r="F277" s="89"/>
      <c r="G277" s="89"/>
      <c r="H277" s="89"/>
      <c r="I277" s="89"/>
      <c r="J277" s="89"/>
      <c r="K277" s="89"/>
      <c r="L277" s="89"/>
      <c r="M277" s="89"/>
      <c r="N277" s="89"/>
      <c r="O277" s="89"/>
      <c r="P277" s="89"/>
      <c r="Q277" s="89"/>
    </row>
    <row r="278" spans="2:17" hidden="1">
      <c r="B278" s="99">
        <f t="shared" si="423"/>
        <v>46041</v>
      </c>
      <c r="C278" s="96"/>
      <c r="D278" s="98"/>
      <c r="E278" s="97"/>
      <c r="F278" s="89"/>
      <c r="G278" s="96"/>
      <c r="H278" s="98"/>
      <c r="I278" s="97"/>
      <c r="J278" s="89"/>
      <c r="K278" s="96"/>
      <c r="L278" s="98"/>
      <c r="M278" s="97"/>
      <c r="N278" s="89"/>
      <c r="O278" s="96"/>
      <c r="P278" s="98"/>
      <c r="Q278" s="97"/>
    </row>
    <row r="279" spans="2:17" hidden="1">
      <c r="B279" s="99">
        <f t="shared" si="423"/>
        <v>46042</v>
      </c>
      <c r="C279" s="96"/>
      <c r="D279" s="98"/>
      <c r="E279" s="97"/>
      <c r="F279" s="89"/>
      <c r="G279" s="96"/>
      <c r="H279" s="98"/>
      <c r="I279" s="97"/>
      <c r="J279" s="89"/>
      <c r="K279" s="96"/>
      <c r="L279" s="98"/>
      <c r="M279" s="97"/>
      <c r="N279" s="89"/>
      <c r="O279" s="96"/>
      <c r="P279" s="98"/>
      <c r="Q279" s="97"/>
    </row>
    <row r="280" spans="2:17" hidden="1">
      <c r="B280" s="99">
        <f t="shared" si="423"/>
        <v>46043</v>
      </c>
      <c r="C280" s="96"/>
      <c r="D280" s="98"/>
      <c r="E280" s="97"/>
      <c r="F280" s="89"/>
      <c r="G280" s="96"/>
      <c r="H280" s="98"/>
      <c r="I280" s="97"/>
      <c r="J280" s="89"/>
      <c r="K280" s="96"/>
      <c r="L280" s="98"/>
      <c r="M280" s="97"/>
      <c r="N280" s="89"/>
      <c r="O280" s="96"/>
      <c r="P280" s="98"/>
      <c r="Q280" s="97"/>
    </row>
    <row r="281" spans="2:17" hidden="1">
      <c r="B281" s="95" t="str">
        <f t="shared" ref="B281" si="508">""&amp;TEXT(MIN(B276:B280),"mmm dd")&amp;" - "&amp;TEXT(MAX(B276:B280),"mmm dd")</f>
        <v>jan 15 - jan 21</v>
      </c>
      <c r="C281" s="88">
        <f t="shared" ref="C281" si="509">SUM(C276:C280)</f>
        <v>0</v>
      </c>
      <c r="D281" s="94" t="e">
        <f t="shared" ref="D281" si="510">E281/C281</f>
        <v>#DIV/0!</v>
      </c>
      <c r="E281" s="93">
        <f t="shared" ref="E281" si="511">SUM(E276:E280)</f>
        <v>0</v>
      </c>
      <c r="F281" s="104"/>
      <c r="G281" s="88">
        <f t="shared" ref="G281" si="512">SUM(G276:G280)</f>
        <v>0</v>
      </c>
      <c r="H281" s="94" t="e">
        <f t="shared" ref="H281" si="513">I281/G281</f>
        <v>#DIV/0!</v>
      </c>
      <c r="I281" s="93">
        <f t="shared" ref="I281" si="514">SUM(I276:I280)</f>
        <v>0</v>
      </c>
      <c r="J281" s="104"/>
      <c r="K281" s="88">
        <f t="shared" ref="K281" si="515">SUM(K276:K280)</f>
        <v>0</v>
      </c>
      <c r="L281" s="94" t="e">
        <f t="shared" ref="L281" si="516">M281/K281</f>
        <v>#DIV/0!</v>
      </c>
      <c r="M281" s="93">
        <f t="shared" ref="M281" si="517">SUM(M276:M280)</f>
        <v>0</v>
      </c>
      <c r="N281" s="89"/>
      <c r="O281" s="88">
        <f t="shared" ref="O281" si="518">SUM(O276:O280)</f>
        <v>0</v>
      </c>
      <c r="P281" s="94" t="e">
        <f t="shared" ref="P281" si="519">Q281/O281</f>
        <v>#DIV/0!</v>
      </c>
      <c r="Q281" s="93">
        <f t="shared" ref="Q281" si="520">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21">WORKDAY(B280,1)</f>
        <v>46044</v>
      </c>
      <c r="C283" s="96"/>
      <c r="D283" s="98"/>
      <c r="E283" s="97"/>
      <c r="F283" s="89"/>
      <c r="G283" s="96"/>
      <c r="H283" s="98"/>
      <c r="I283" s="97"/>
      <c r="J283" s="89"/>
      <c r="K283" s="96"/>
      <c r="L283" s="98"/>
      <c r="M283" s="97"/>
      <c r="N283" s="89"/>
      <c r="O283" s="96"/>
      <c r="P283" s="98"/>
      <c r="Q283" s="97"/>
    </row>
    <row r="284" spans="2:17" hidden="1">
      <c r="B284" s="99">
        <f t="shared" si="423"/>
        <v>46045</v>
      </c>
      <c r="C284" s="89"/>
      <c r="D284" s="89"/>
      <c r="E284" s="89"/>
      <c r="F284" s="89"/>
      <c r="G284" s="89"/>
      <c r="H284" s="89"/>
      <c r="I284" s="89"/>
      <c r="J284" s="89"/>
      <c r="K284" s="89"/>
      <c r="L284" s="89"/>
      <c r="M284" s="89"/>
      <c r="N284" s="89"/>
      <c r="O284" s="89"/>
      <c r="P284" s="89"/>
      <c r="Q284" s="89"/>
    </row>
    <row r="285" spans="2:17" hidden="1">
      <c r="B285" s="99">
        <f t="shared" si="423"/>
        <v>46048</v>
      </c>
      <c r="C285" s="96"/>
      <c r="D285" s="98"/>
      <c r="E285" s="97"/>
      <c r="F285" s="89"/>
      <c r="G285" s="96"/>
      <c r="H285" s="98"/>
      <c r="I285" s="97"/>
      <c r="J285" s="89"/>
      <c r="K285" s="96"/>
      <c r="L285" s="98"/>
      <c r="M285" s="97"/>
      <c r="N285" s="89"/>
      <c r="O285" s="96"/>
      <c r="P285" s="98"/>
      <c r="Q285" s="97"/>
    </row>
    <row r="286" spans="2:17" hidden="1">
      <c r="B286" s="99">
        <f t="shared" si="423"/>
        <v>46049</v>
      </c>
      <c r="C286" s="96"/>
      <c r="D286" s="98"/>
      <c r="E286" s="97"/>
      <c r="F286" s="89"/>
      <c r="G286" s="96"/>
      <c r="H286" s="98"/>
      <c r="I286" s="97"/>
      <c r="J286" s="89"/>
      <c r="K286" s="96"/>
      <c r="L286" s="98"/>
      <c r="M286" s="97"/>
      <c r="N286" s="89"/>
      <c r="O286" s="96"/>
      <c r="P286" s="98"/>
      <c r="Q286" s="97"/>
    </row>
    <row r="287" spans="2:17" hidden="1">
      <c r="B287" s="99">
        <f t="shared" si="423"/>
        <v>46050</v>
      </c>
      <c r="C287" s="96"/>
      <c r="D287" s="98"/>
      <c r="E287" s="97"/>
      <c r="F287" s="89"/>
      <c r="G287" s="96"/>
      <c r="H287" s="98"/>
      <c r="I287" s="97"/>
      <c r="J287" s="89"/>
      <c r="K287" s="96"/>
      <c r="L287" s="98"/>
      <c r="M287" s="97"/>
      <c r="N287" s="89"/>
      <c r="O287" s="96"/>
      <c r="P287" s="98"/>
      <c r="Q287" s="97"/>
    </row>
    <row r="288" spans="2:17" hidden="1">
      <c r="B288" s="95" t="str">
        <f t="shared" ref="B288" si="522">""&amp;TEXT(MIN(B283:B287),"mmm dd")&amp;" - "&amp;TEXT(MAX(B283:B287),"mmm dd")</f>
        <v>jan 22 - jan 28</v>
      </c>
      <c r="C288" s="88">
        <f t="shared" ref="C288" si="523">SUM(C283:C287)</f>
        <v>0</v>
      </c>
      <c r="D288" s="94" t="e">
        <f t="shared" ref="D288" si="524">E288/C288</f>
        <v>#DIV/0!</v>
      </c>
      <c r="E288" s="93">
        <f t="shared" ref="E288" si="525">SUM(E283:E287)</f>
        <v>0</v>
      </c>
      <c r="F288" s="104"/>
      <c r="G288" s="88">
        <f t="shared" ref="G288" si="526">SUM(G283:G287)</f>
        <v>0</v>
      </c>
      <c r="H288" s="94" t="e">
        <f t="shared" ref="H288" si="527">I288/G288</f>
        <v>#DIV/0!</v>
      </c>
      <c r="I288" s="93">
        <f t="shared" ref="I288" si="528">SUM(I283:I287)</f>
        <v>0</v>
      </c>
      <c r="J288" s="104"/>
      <c r="K288" s="88">
        <f t="shared" ref="K288" si="529">SUM(K283:K287)</f>
        <v>0</v>
      </c>
      <c r="L288" s="94" t="e">
        <f t="shared" ref="L288" si="530">M288/K288</f>
        <v>#DIV/0!</v>
      </c>
      <c r="M288" s="93">
        <f t="shared" ref="M288" si="531">SUM(M283:M287)</f>
        <v>0</v>
      </c>
      <c r="N288" s="89"/>
      <c r="O288" s="88">
        <f t="shared" ref="O288" si="532">SUM(O283:O287)</f>
        <v>0</v>
      </c>
      <c r="P288" s="94" t="e">
        <f t="shared" ref="P288" si="533">Q288/O288</f>
        <v>#DIV/0!</v>
      </c>
      <c r="Q288" s="93">
        <f t="shared" ref="Q288" si="534">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35">WORKDAY(B287,1)</f>
        <v>46051</v>
      </c>
      <c r="C290" s="96"/>
      <c r="D290" s="98"/>
      <c r="E290" s="97"/>
      <c r="F290" s="89"/>
      <c r="G290" s="96"/>
      <c r="H290" s="98"/>
      <c r="I290" s="97"/>
      <c r="J290" s="89"/>
      <c r="K290" s="96"/>
      <c r="L290" s="98"/>
      <c r="M290" s="97"/>
      <c r="N290" s="89"/>
      <c r="O290" s="96"/>
      <c r="P290" s="98"/>
      <c r="Q290" s="97"/>
    </row>
    <row r="291" spans="2:17" hidden="1">
      <c r="B291" s="99">
        <f t="shared" si="423"/>
        <v>46052</v>
      </c>
      <c r="C291" s="89"/>
      <c r="D291" s="89"/>
      <c r="E291" s="89"/>
      <c r="F291" s="89"/>
      <c r="G291" s="89"/>
      <c r="H291" s="89"/>
      <c r="I291" s="89"/>
      <c r="J291" s="89"/>
      <c r="K291" s="89"/>
      <c r="L291" s="89"/>
      <c r="M291" s="89"/>
      <c r="N291" s="89"/>
      <c r="O291" s="89"/>
      <c r="P291" s="89"/>
      <c r="Q291" s="89"/>
    </row>
    <row r="292" spans="2:17" hidden="1">
      <c r="B292" s="99">
        <f t="shared" si="423"/>
        <v>46055</v>
      </c>
      <c r="C292" s="96"/>
      <c r="D292" s="98"/>
      <c r="E292" s="97"/>
      <c r="F292" s="89"/>
      <c r="G292" s="96"/>
      <c r="H292" s="98"/>
      <c r="I292" s="97"/>
      <c r="J292" s="89"/>
      <c r="K292" s="96"/>
      <c r="L292" s="98"/>
      <c r="M292" s="97"/>
      <c r="N292" s="89"/>
      <c r="O292" s="96"/>
      <c r="P292" s="98"/>
      <c r="Q292" s="97"/>
    </row>
    <row r="293" spans="2:17" hidden="1">
      <c r="B293" s="99">
        <f t="shared" si="423"/>
        <v>46056</v>
      </c>
      <c r="C293" s="96"/>
      <c r="D293" s="98"/>
      <c r="E293" s="97"/>
      <c r="F293" s="89"/>
      <c r="G293" s="96"/>
      <c r="H293" s="98"/>
      <c r="I293" s="97"/>
      <c r="J293" s="89"/>
      <c r="K293" s="96"/>
      <c r="L293" s="98"/>
      <c r="M293" s="97"/>
      <c r="N293" s="89"/>
      <c r="O293" s="96"/>
      <c r="P293" s="98"/>
      <c r="Q293" s="97"/>
    </row>
    <row r="294" spans="2:17" hidden="1">
      <c r="B294" s="99">
        <f t="shared" si="423"/>
        <v>46057</v>
      </c>
      <c r="C294" s="96"/>
      <c r="D294" s="98"/>
      <c r="E294" s="97"/>
      <c r="F294" s="89"/>
      <c r="G294" s="96"/>
      <c r="H294" s="98"/>
      <c r="I294" s="97"/>
      <c r="J294" s="89"/>
      <c r="K294" s="96"/>
      <c r="L294" s="98"/>
      <c r="M294" s="97"/>
      <c r="N294" s="89"/>
      <c r="O294" s="96"/>
      <c r="P294" s="98"/>
      <c r="Q294" s="97"/>
    </row>
    <row r="295" spans="2:17" hidden="1">
      <c r="B295" s="95" t="str">
        <f t="shared" ref="B295" si="536">""&amp;TEXT(MIN(B290:B294),"mmm dd")&amp;" - "&amp;TEXT(MAX(B290:B294),"mmm dd")</f>
        <v>jan 29 - feb 04</v>
      </c>
      <c r="C295" s="88">
        <f t="shared" ref="C295" si="537">SUM(C290:C294)</f>
        <v>0</v>
      </c>
      <c r="D295" s="94" t="e">
        <f t="shared" ref="D295" si="538">E295/C295</f>
        <v>#DIV/0!</v>
      </c>
      <c r="E295" s="93">
        <f t="shared" ref="E295" si="539">SUM(E290:E294)</f>
        <v>0</v>
      </c>
      <c r="F295" s="104"/>
      <c r="G295" s="88">
        <f t="shared" ref="G295" si="540">SUM(G290:G294)</f>
        <v>0</v>
      </c>
      <c r="H295" s="94" t="e">
        <f t="shared" ref="H295" si="541">I295/G295</f>
        <v>#DIV/0!</v>
      </c>
      <c r="I295" s="93">
        <f t="shared" ref="I295" si="542">SUM(I290:I294)</f>
        <v>0</v>
      </c>
      <c r="J295" s="104"/>
      <c r="K295" s="88">
        <f t="shared" ref="K295" si="543">SUM(K290:K294)</f>
        <v>0</v>
      </c>
      <c r="L295" s="94" t="e">
        <f t="shared" ref="L295" si="544">M295/K295</f>
        <v>#DIV/0!</v>
      </c>
      <c r="M295" s="93">
        <f t="shared" ref="M295" si="545">SUM(M290:M294)</f>
        <v>0</v>
      </c>
      <c r="N295" s="89"/>
      <c r="O295" s="88">
        <f t="shared" ref="O295" si="546">SUM(O290:O294)</f>
        <v>0</v>
      </c>
      <c r="P295" s="94" t="e">
        <f t="shared" ref="P295" si="547">Q295/O295</f>
        <v>#DIV/0!</v>
      </c>
      <c r="Q295" s="93">
        <f t="shared" ref="Q295" si="548">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9">WORKDAY(B294,1)</f>
        <v>46058</v>
      </c>
      <c r="C297" s="96"/>
      <c r="D297" s="98"/>
      <c r="E297" s="97"/>
      <c r="F297" s="89"/>
      <c r="G297" s="96"/>
      <c r="H297" s="98"/>
      <c r="I297" s="97"/>
      <c r="J297" s="89"/>
      <c r="K297" s="96"/>
      <c r="L297" s="98"/>
      <c r="M297" s="97"/>
      <c r="N297" s="89"/>
      <c r="O297" s="96"/>
      <c r="P297" s="98"/>
      <c r="Q297" s="97"/>
    </row>
    <row r="298" spans="2:17" hidden="1">
      <c r="B298" s="99">
        <f t="shared" si="423"/>
        <v>46059</v>
      </c>
      <c r="C298" s="89"/>
      <c r="D298" s="89"/>
      <c r="E298" s="89"/>
      <c r="F298" s="89"/>
      <c r="G298" s="89"/>
      <c r="H298" s="89"/>
      <c r="I298" s="89"/>
      <c r="J298" s="89"/>
      <c r="K298" s="89"/>
      <c r="L298" s="89"/>
      <c r="M298" s="89"/>
      <c r="N298" s="89"/>
      <c r="O298" s="89"/>
      <c r="P298" s="89"/>
      <c r="Q298" s="89"/>
    </row>
    <row r="299" spans="2:17" hidden="1">
      <c r="B299" s="99">
        <f t="shared" si="423"/>
        <v>46062</v>
      </c>
      <c r="C299" s="96"/>
      <c r="D299" s="98"/>
      <c r="E299" s="97"/>
      <c r="F299" s="89"/>
      <c r="G299" s="96"/>
      <c r="H299" s="98"/>
      <c r="I299" s="97"/>
      <c r="J299" s="89"/>
      <c r="K299" s="96"/>
      <c r="L299" s="98"/>
      <c r="M299" s="97"/>
      <c r="N299" s="89"/>
      <c r="O299" s="96"/>
      <c r="P299" s="98"/>
      <c r="Q299" s="97"/>
    </row>
    <row r="300" spans="2:17" hidden="1">
      <c r="B300" s="99">
        <f t="shared" si="423"/>
        <v>46063</v>
      </c>
      <c r="C300" s="96"/>
      <c r="D300" s="98"/>
      <c r="E300" s="97"/>
      <c r="F300" s="89"/>
      <c r="G300" s="96"/>
      <c r="H300" s="98"/>
      <c r="I300" s="97"/>
      <c r="J300" s="89"/>
      <c r="K300" s="96"/>
      <c r="L300" s="98"/>
      <c r="M300" s="97"/>
      <c r="N300" s="89"/>
      <c r="O300" s="96"/>
      <c r="P300" s="98"/>
      <c r="Q300" s="97"/>
    </row>
    <row r="301" spans="2:17" hidden="1">
      <c r="B301" s="99">
        <f t="shared" ref="B301:B315" si="550">WORKDAY(B300,1)</f>
        <v>46064</v>
      </c>
      <c r="C301" s="96"/>
      <c r="D301" s="98"/>
      <c r="E301" s="97"/>
      <c r="F301" s="89"/>
      <c r="G301" s="96"/>
      <c r="H301" s="98"/>
      <c r="I301" s="97"/>
      <c r="J301" s="89"/>
      <c r="K301" s="96"/>
      <c r="L301" s="98"/>
      <c r="M301" s="97"/>
      <c r="N301" s="89"/>
      <c r="O301" s="96"/>
      <c r="P301" s="98"/>
      <c r="Q301" s="97"/>
    </row>
    <row r="302" spans="2:17" hidden="1">
      <c r="B302" s="95" t="str">
        <f t="shared" ref="B302" si="551">""&amp;TEXT(MIN(B297:B301),"mmm dd")&amp;" - "&amp;TEXT(MAX(B297:B301),"mmm dd")</f>
        <v>feb 05 - feb 11</v>
      </c>
      <c r="C302" s="88">
        <f t="shared" ref="C302" si="552">SUM(C297:C301)</f>
        <v>0</v>
      </c>
      <c r="D302" s="94" t="e">
        <f t="shared" ref="D302" si="553">E302/C302</f>
        <v>#DIV/0!</v>
      </c>
      <c r="E302" s="93">
        <f t="shared" ref="E302" si="554">SUM(E297:E301)</f>
        <v>0</v>
      </c>
      <c r="F302" s="104"/>
      <c r="G302" s="88">
        <f t="shared" ref="G302" si="555">SUM(G297:G301)</f>
        <v>0</v>
      </c>
      <c r="H302" s="94" t="e">
        <f t="shared" ref="H302" si="556">I302/G302</f>
        <v>#DIV/0!</v>
      </c>
      <c r="I302" s="93">
        <f t="shared" ref="I302" si="557">SUM(I297:I301)</f>
        <v>0</v>
      </c>
      <c r="J302" s="104"/>
      <c r="K302" s="88">
        <f t="shared" ref="K302" si="558">SUM(K297:K301)</f>
        <v>0</v>
      </c>
      <c r="L302" s="94" t="e">
        <f t="shared" ref="L302" si="559">M302/K302</f>
        <v>#DIV/0!</v>
      </c>
      <c r="M302" s="93">
        <f t="shared" ref="M302" si="560">SUM(M297:M301)</f>
        <v>0</v>
      </c>
      <c r="N302" s="89"/>
      <c r="O302" s="88">
        <f t="shared" ref="O302" si="561">SUM(O297:O301)</f>
        <v>0</v>
      </c>
      <c r="P302" s="94" t="e">
        <f t="shared" ref="P302" si="562">Q302/O302</f>
        <v>#DIV/0!</v>
      </c>
      <c r="Q302" s="93">
        <f t="shared" ref="Q302" si="563">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64">WORKDAY(B301,1)</f>
        <v>46065</v>
      </c>
      <c r="C304" s="96"/>
      <c r="D304" s="98"/>
      <c r="E304" s="97"/>
      <c r="F304" s="89"/>
      <c r="G304" s="96"/>
      <c r="H304" s="98"/>
      <c r="I304" s="97"/>
      <c r="J304" s="89"/>
      <c r="K304" s="96"/>
      <c r="L304" s="98"/>
      <c r="M304" s="97"/>
      <c r="N304" s="89"/>
      <c r="O304" s="96"/>
      <c r="P304" s="98"/>
      <c r="Q304" s="97"/>
    </row>
    <row r="305" spans="2:17" hidden="1">
      <c r="B305" s="99">
        <f t="shared" si="550"/>
        <v>46066</v>
      </c>
      <c r="C305" s="89"/>
      <c r="D305" s="89"/>
      <c r="E305" s="89"/>
      <c r="F305" s="89"/>
      <c r="G305" s="89"/>
      <c r="H305" s="89"/>
      <c r="I305" s="89"/>
      <c r="J305" s="89"/>
      <c r="K305" s="89"/>
      <c r="L305" s="89"/>
      <c r="M305" s="89"/>
      <c r="N305" s="89"/>
      <c r="O305" s="89"/>
      <c r="P305" s="89"/>
      <c r="Q305" s="89"/>
    </row>
    <row r="306" spans="2:17" hidden="1">
      <c r="B306" s="99">
        <f t="shared" si="550"/>
        <v>46069</v>
      </c>
      <c r="C306" s="96"/>
      <c r="D306" s="98"/>
      <c r="E306" s="97"/>
      <c r="F306" s="89"/>
      <c r="G306" s="96"/>
      <c r="H306" s="98"/>
      <c r="I306" s="97"/>
      <c r="J306" s="89"/>
      <c r="K306" s="96"/>
      <c r="L306" s="98"/>
      <c r="M306" s="97"/>
      <c r="N306" s="89"/>
      <c r="O306" s="96"/>
      <c r="P306" s="98"/>
      <c r="Q306" s="97"/>
    </row>
    <row r="307" spans="2:17" hidden="1">
      <c r="B307" s="99">
        <f t="shared" si="550"/>
        <v>46070</v>
      </c>
      <c r="C307" s="96"/>
      <c r="D307" s="98"/>
      <c r="E307" s="97"/>
      <c r="F307" s="89"/>
      <c r="G307" s="96"/>
      <c r="H307" s="98"/>
      <c r="I307" s="97"/>
      <c r="J307" s="89"/>
      <c r="K307" s="96"/>
      <c r="L307" s="98"/>
      <c r="M307" s="97"/>
      <c r="N307" s="89"/>
      <c r="O307" s="96"/>
      <c r="P307" s="98"/>
      <c r="Q307" s="97"/>
    </row>
    <row r="308" spans="2:17" hidden="1">
      <c r="B308" s="99">
        <f t="shared" si="550"/>
        <v>46071</v>
      </c>
      <c r="C308" s="96"/>
      <c r="D308" s="98"/>
      <c r="E308" s="97"/>
      <c r="F308" s="89"/>
      <c r="G308" s="96"/>
      <c r="H308" s="98"/>
      <c r="I308" s="97"/>
      <c r="J308" s="89"/>
      <c r="K308" s="96"/>
      <c r="L308" s="98"/>
      <c r="M308" s="97"/>
      <c r="N308" s="89"/>
      <c r="O308" s="96"/>
      <c r="P308" s="98"/>
      <c r="Q308" s="97"/>
    </row>
    <row r="309" spans="2:17" hidden="1">
      <c r="B309" s="95" t="str">
        <f t="shared" ref="B309" si="565">""&amp;TEXT(MIN(B304:B308),"mmm dd")&amp;" - "&amp;TEXT(MAX(B304:B308),"mmm dd")</f>
        <v>feb 12 - feb 18</v>
      </c>
      <c r="C309" s="88">
        <f t="shared" ref="C309" si="566">SUM(C304:C308)</f>
        <v>0</v>
      </c>
      <c r="D309" s="94" t="e">
        <f t="shared" ref="D309" si="567">E309/C309</f>
        <v>#DIV/0!</v>
      </c>
      <c r="E309" s="93">
        <f t="shared" ref="E309" si="568">SUM(E304:E308)</f>
        <v>0</v>
      </c>
      <c r="F309" s="104"/>
      <c r="G309" s="88">
        <f t="shared" ref="G309" si="569">SUM(G304:G308)</f>
        <v>0</v>
      </c>
      <c r="H309" s="94" t="e">
        <f t="shared" ref="H309" si="570">I309/G309</f>
        <v>#DIV/0!</v>
      </c>
      <c r="I309" s="93">
        <f t="shared" ref="I309" si="571">SUM(I304:I308)</f>
        <v>0</v>
      </c>
      <c r="J309" s="104"/>
      <c r="K309" s="88">
        <f t="shared" ref="K309" si="572">SUM(K304:K308)</f>
        <v>0</v>
      </c>
      <c r="L309" s="94" t="e">
        <f t="shared" ref="L309" si="573">M309/K309</f>
        <v>#DIV/0!</v>
      </c>
      <c r="M309" s="93">
        <f t="shared" ref="M309" si="574">SUM(M304:M308)</f>
        <v>0</v>
      </c>
      <c r="N309" s="89"/>
      <c r="O309" s="88">
        <f t="shared" ref="O309" si="575">SUM(O304:O308)</f>
        <v>0</v>
      </c>
      <c r="P309" s="94" t="e">
        <f t="shared" ref="P309" si="576">Q309/O309</f>
        <v>#DIV/0!</v>
      </c>
      <c r="Q309" s="93">
        <f t="shared" ref="Q309" si="577">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8">WORKDAY(B308,1)</f>
        <v>46072</v>
      </c>
      <c r="C311" s="96"/>
      <c r="D311" s="98"/>
      <c r="E311" s="97"/>
      <c r="F311" s="89"/>
      <c r="G311" s="96"/>
      <c r="H311" s="98"/>
      <c r="I311" s="97"/>
      <c r="J311" s="89"/>
      <c r="K311" s="96"/>
      <c r="L311" s="98"/>
      <c r="M311" s="97"/>
      <c r="N311" s="89"/>
      <c r="O311" s="96"/>
      <c r="P311" s="98"/>
      <c r="Q311" s="97"/>
    </row>
    <row r="312" spans="2:17" hidden="1">
      <c r="B312" s="99">
        <f t="shared" si="550"/>
        <v>46073</v>
      </c>
      <c r="C312" s="89"/>
      <c r="D312" s="89"/>
      <c r="E312" s="89"/>
      <c r="F312" s="89"/>
      <c r="G312" s="89"/>
      <c r="H312" s="89"/>
      <c r="I312" s="89"/>
      <c r="J312" s="89"/>
      <c r="K312" s="89"/>
      <c r="L312" s="89"/>
      <c r="M312" s="89"/>
      <c r="N312" s="89"/>
      <c r="O312" s="89"/>
      <c r="P312" s="89"/>
      <c r="Q312" s="89"/>
    </row>
    <row r="313" spans="2:17" hidden="1">
      <c r="B313" s="99">
        <f t="shared" si="550"/>
        <v>46076</v>
      </c>
      <c r="C313" s="96"/>
      <c r="D313" s="98"/>
      <c r="E313" s="97"/>
      <c r="F313" s="89"/>
      <c r="G313" s="96"/>
      <c r="H313" s="98"/>
      <c r="I313" s="97"/>
      <c r="J313" s="89"/>
      <c r="K313" s="96"/>
      <c r="L313" s="98"/>
      <c r="M313" s="97"/>
      <c r="N313" s="89"/>
      <c r="O313" s="96"/>
      <c r="P313" s="98"/>
      <c r="Q313" s="97"/>
    </row>
    <row r="314" spans="2:17" hidden="1">
      <c r="B314" s="99">
        <f t="shared" si="550"/>
        <v>46077</v>
      </c>
      <c r="C314" s="96"/>
      <c r="D314" s="98"/>
      <c r="E314" s="97"/>
      <c r="F314" s="89"/>
      <c r="G314" s="96"/>
      <c r="H314" s="98"/>
      <c r="I314" s="97"/>
      <c r="J314" s="89"/>
      <c r="K314" s="96"/>
      <c r="L314" s="98"/>
      <c r="M314" s="97"/>
      <c r="N314" s="89"/>
      <c r="O314" s="96"/>
      <c r="P314" s="98"/>
      <c r="Q314" s="97"/>
    </row>
    <row r="315" spans="2:17" hidden="1">
      <c r="B315" s="99">
        <f t="shared" si="550"/>
        <v>46078</v>
      </c>
      <c r="C315" s="96"/>
      <c r="D315" s="98"/>
      <c r="E315" s="97"/>
      <c r="F315" s="89"/>
      <c r="G315" s="96"/>
      <c r="H315" s="98"/>
      <c r="I315" s="97"/>
      <c r="J315" s="89"/>
      <c r="K315" s="96"/>
      <c r="L315" s="98"/>
      <c r="M315" s="97"/>
      <c r="N315" s="89"/>
      <c r="O315" s="96"/>
      <c r="P315" s="98"/>
      <c r="Q315" s="97"/>
    </row>
    <row r="316" spans="2:17" hidden="1">
      <c r="B316" s="95" t="str">
        <f t="shared" ref="B316" si="579">""&amp;TEXT(MIN(B311:B315),"mmm dd")&amp;" - "&amp;TEXT(MAX(B311:B315),"mmm dd")</f>
        <v>feb 19 - feb 25</v>
      </c>
      <c r="C316" s="88">
        <f t="shared" ref="C316" si="580">SUM(C311:C315)</f>
        <v>0</v>
      </c>
      <c r="D316" s="94" t="e">
        <f t="shared" ref="D316" si="581">E316/C316</f>
        <v>#DIV/0!</v>
      </c>
      <c r="E316" s="93">
        <f t="shared" ref="E316" si="582">SUM(E311:E315)</f>
        <v>0</v>
      </c>
      <c r="F316" s="104"/>
      <c r="G316" s="88">
        <f t="shared" ref="G316" si="583">SUM(G311:G315)</f>
        <v>0</v>
      </c>
      <c r="H316" s="94" t="e">
        <f t="shared" ref="H316" si="584">I316/G316</f>
        <v>#DIV/0!</v>
      </c>
      <c r="I316" s="93">
        <f t="shared" ref="I316" si="585">SUM(I311:I315)</f>
        <v>0</v>
      </c>
      <c r="J316" s="104"/>
      <c r="K316" s="88">
        <f t="shared" ref="K316" si="586">SUM(K311:K315)</f>
        <v>0</v>
      </c>
      <c r="L316" s="94" t="e">
        <f t="shared" ref="L316" si="587">M316/K316</f>
        <v>#DIV/0!</v>
      </c>
      <c r="M316" s="93">
        <f t="shared" ref="M316" si="588">SUM(M311:M315)</f>
        <v>0</v>
      </c>
      <c r="N316" s="89"/>
      <c r="O316" s="88">
        <f t="shared" ref="O316" si="589">SUM(O311:O315)</f>
        <v>0</v>
      </c>
      <c r="P316" s="94" t="e">
        <f t="shared" ref="P316" si="590">Q316/O316</f>
        <v>#DIV/0!</v>
      </c>
      <c r="Q316" s="93">
        <f t="shared" ref="Q316" si="591">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1003324</v>
      </c>
      <c r="D318" s="90">
        <f>E318/C318</f>
        <v>18.942951942742326</v>
      </c>
      <c r="E318" s="91">
        <f>E15+E22+E29+E36+E43+E50+E57+E64+E71+E78+E85+E92+E99+E106+E113+E120+E127+E134+E141+E148+E155+E162+E169+E176+E183+E190+E197+E204+E211+E218+E225+E232+E239+E246+E253+E260+E267+E274+E281+E288+E295+E302+E309+E316</f>
        <v>19005918.315000001</v>
      </c>
      <c r="F318" s="105"/>
      <c r="G318" s="91">
        <f>G15+G22+G29+G36+G43+G50+G57+G64+G71+G78+G85+G92+G99+G106+G113+G120+G127+G134+G141+G148+G155+G162+G169+G176+G183+G190+G197+G204+G211+G218+G225+G232+G239+G246+G253+G260+G267+G274+G281+G288+G295+G302+G309+G316</f>
        <v>1003324</v>
      </c>
      <c r="H318" s="90">
        <f>I318/G318</f>
        <v>18.942951942742326</v>
      </c>
      <c r="I318" s="91">
        <f>I15+I22+I29+I36+I43+I50+I57+I64+I71+I78+I85+I92+I99+I106+I113+I120+I127+I134+I141+I148+I155+I162+I169+I176+I183+I190+I197+I204+I211+I218+I225+I232+I239+I246+I253+I260+I267+I274+I281+I288+I295+I302+I309+I316</f>
        <v>19005918.315000001</v>
      </c>
      <c r="J318" s="105"/>
      <c r="K318" s="91">
        <f>K15+K22+K29+K36+K43+K50+K57+K64+K71+K78+K85+K92+K99+K106+K113+K120+K127+K134+K141+K148+K155+K162+K169+K176+K183+K190+K197+K204+K211+K218+K225+K232+K239+K246+K253+K260+K267+K274+K281+K288+K295+K302+K309+K316</f>
        <v>0</v>
      </c>
      <c r="L318" s="90" t="str">
        <f>IF(M318=0,"-",M318/K318)</f>
        <v>-</v>
      </c>
      <c r="M318" s="91">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91">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66" priority="7">
      <formula>$D10&gt;#REF!</formula>
    </cfRule>
    <cfRule type="expression" dxfId="65" priority="8">
      <formula>#REF!&gt;#REF!</formula>
    </cfRule>
  </conditionalFormatting>
  <conditionalFormatting sqref="C43:E44 C50:E52 C54:E59 C61:E66 C68:E73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H317:H318 L317:L318 D318 P318">
    <cfRule type="expression" dxfId="64" priority="481">
      <formula>$D43&gt;#REF!</formula>
    </cfRule>
  </conditionalFormatting>
  <conditionalFormatting sqref="C43:E44 C50:E52 C54:E59 C61:E66 C68:E73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cfRule type="expression" dxfId="63" priority="482">
      <formula>#REF!&gt;#REF!</formula>
    </cfRule>
  </conditionalFormatting>
  <conditionalFormatting sqref="C257:E262">
    <cfRule type="expression" dxfId="62" priority="30">
      <formula>#REF!&gt;#REF!</formula>
    </cfRule>
    <cfRule type="expression" dxfId="61" priority="29">
      <formula>$D257&gt;#REF!</formula>
    </cfRule>
  </conditionalFormatting>
  <conditionalFormatting sqref="C45:F49">
    <cfRule type="expression" dxfId="60" priority="3">
      <formula>$D45&gt;#REF!</formula>
    </cfRule>
    <cfRule type="expression" dxfId="59" priority="4">
      <formula>#REF!&gt;#REF!</formula>
    </cfRule>
  </conditionalFormatting>
  <conditionalFormatting sqref="C318:M318">
    <cfRule type="expression" dxfId="58" priority="288">
      <formula>#REF!&gt;#REF!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57" priority="761">
      <formula>$D15&gt;#REF!</formula>
    </cfRule>
    <cfRule type="expression" dxfId="56" priority="762">
      <formula>#REF!&gt;#REF!</formula>
    </cfRule>
  </conditionalFormatting>
  <conditionalFormatting sqref="G10:I15">
    <cfRule type="expression" dxfId="55" priority="25">
      <formula>$D10&gt;#REF!</formula>
    </cfRule>
    <cfRule type="expression" dxfId="54" priority="26">
      <formula>#REF!&gt;#REF!</formula>
    </cfRule>
  </conditionalFormatting>
  <conditionalFormatting sqref="G17:I22">
    <cfRule type="expression" dxfId="53" priority="17">
      <formula>$D17&gt;#REF!</formula>
    </cfRule>
    <cfRule type="expression" dxfId="52" priority="18">
      <formula>#REF!&gt;#REF!</formula>
    </cfRule>
  </conditionalFormatting>
  <conditionalFormatting sqref="G24:I29">
    <cfRule type="expression" dxfId="51" priority="13">
      <formula>$D24&gt;#REF!</formula>
    </cfRule>
    <cfRule type="expression" dxfId="50" priority="14">
      <formula>#REF!&gt;#REF!</formula>
    </cfRule>
  </conditionalFormatting>
  <conditionalFormatting sqref="G31:I36">
    <cfRule type="expression" dxfId="49" priority="9">
      <formula>$D31&gt;#REF!</formula>
    </cfRule>
    <cfRule type="expression" dxfId="48" priority="10">
      <formula>#REF!&gt;#REF!</formula>
    </cfRule>
  </conditionalFormatting>
  <conditionalFormatting sqref="G38:I43">
    <cfRule type="expression" dxfId="47" priority="5">
      <formula>$D38&gt;#REF!</formula>
    </cfRule>
    <cfRule type="expression" dxfId="46" priority="6">
      <formula>#REF!&gt;#REF!</formula>
    </cfRule>
  </conditionalFormatting>
  <conditionalFormatting sqref="G45:I50">
    <cfRule type="expression" dxfId="45" priority="2">
      <formula>#REF!&gt;#REF!</formula>
    </cfRule>
    <cfRule type="expression" dxfId="44" priority="1">
      <formula>$D45&gt;#REF!</formula>
    </cfRule>
  </conditionalFormatting>
  <conditionalFormatting sqref="G54:I57 G61:I64 G68:I71 G75:I78 G82:I85 G89:I92 G96:I99 G103:I106 G110:I113 G117:I120 G124:I127 G131:I134 G138:I141 G145:I148 G152:I155 G159:I162 G166:I169 G173:I176 G180:I183 G187:I190 G194:I197 G201:I204 G208:I211 G215:I218 G222:I225 G229:I232 G236:I239 G243:I246 G250:I253 G257:I260 G264:I267 G271:I274 G278:I281 G285:I288 G292:I295 G299:I302 G306:I309 G313:I316">
    <cfRule type="expression" dxfId="43" priority="41">
      <formula>$D54&gt;#REF!</formula>
    </cfRule>
    <cfRule type="expression" dxfId="42" priority="42">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41" priority="949">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40" priority="948">
      <formula>$D16&gt;#REF!</formula>
    </cfRule>
  </conditionalFormatting>
  <conditionalFormatting sqref="K10:M10 O10:Q10 K17:M17 O17:Q17 K24:M24 O24:Q24 K31:M31 O31:Q31 K38:M38 O38:Q38 K45:M45 O45:Q45 G52:I52 K52:M52 O52:Q52 G59:I59 K59:M59 O59:Q59 G66:I66 K66:M66 O66:Q66 G73:I73 K73:M73 O73:Q73 G80:I80 K80:M80 O80:Q80 G87:I87 K87:M87 O87:Q87 G94:I94 K94:M94 O94:Q94 G101:I101 K101:M101 O101:Q101 G108:I108 K108:M108 O108:Q108 G115:I115 K115:M115 O115:Q115 G122:I122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39" priority="765">
      <formula>$D10&gt;#REF!</formula>
    </cfRule>
    <cfRule type="expression" dxfId="38" priority="766">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37" priority="39">
      <formula>$D12&gt;#REF!</formula>
    </cfRule>
    <cfRule type="expression" dxfId="36" priority="40">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35" priority="922">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34" priority="921">
      <formula>$D16&gt;#REF!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33" priority="37">
      <formula>$D12&gt;#REF!</formula>
    </cfRule>
    <cfRule type="expression" dxfId="32" priority="38">
      <formula>#REF!&gt;#REF!</formula>
    </cfRule>
  </conditionalFormatting>
  <conditionalFormatting sqref="O318:Q318">
    <cfRule type="expression" dxfId="31" priority="27">
      <formula>#REF!&gt;#REF!</formula>
    </cfRule>
  </conditionalFormatting>
  <pageMargins left="0.7" right="0.7" top="0.75" bottom="0.75" header="0.3" footer="0.3"/>
  <pageSetup paperSize="9" orientation="portrait" r:id="rId1"/>
  <ignoredErrors>
    <ignoredError sqref="D16:L16 F15 J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purl.org/dc/terms/"/>
    <ds:schemaRef ds:uri="f10a4026-63bd-4a52-9bfe-9924ce6f6270"/>
    <ds:schemaRef ds:uri="http://schemas.openxmlformats.org/package/2006/metadata/core-properties"/>
    <ds:schemaRef ds:uri="b4952eb3-be4e-4adb-aa9e-c68ae90a0616"/>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SBM Offshore - Share Repurchase</vt:lpstr>
      <vt:lpstr>Last Five Trading Days Summary</vt:lpstr>
      <vt:lpstr>Weekly Summary</vt:lpstr>
      <vt:lpstr>17-Apr-2025 (6)</vt:lpstr>
      <vt:lpstr>17-Apr-2025 (5)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2025-06-04T15:52:17Z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